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4410" windowWidth="24045" windowHeight="7050"/>
  </bookViews>
  <sheets>
    <sheet name="(3)規模別面積最終" sheetId="4" r:id="rId1"/>
  </sheets>
  <definedNames>
    <definedName name="_xlnm.Print_Area" localSheetId="0">'(3)規模別面積最終'!$A$1:$J$226</definedName>
    <definedName name="_xlnm.Print_Titles" localSheetId="0">'(3)規模別面積最終'!$4:$7</definedName>
  </definedNames>
  <calcPr calcId="125725"/>
</workbook>
</file>

<file path=xl/calcChain.xml><?xml version="1.0" encoding="utf-8"?>
<calcChain xmlns="http://schemas.openxmlformats.org/spreadsheetml/2006/main">
  <c r="J221" i="4"/>
  <c r="I214"/>
  <c r="H214"/>
  <c r="G214"/>
  <c r="I213"/>
  <c r="H213"/>
  <c r="G213"/>
  <c r="I212"/>
  <c r="H212"/>
  <c r="G212"/>
  <c r="I211"/>
  <c r="H211"/>
  <c r="G211"/>
  <c r="F214"/>
  <c r="F213"/>
  <c r="F212"/>
  <c r="F211"/>
  <c r="I204"/>
  <c r="H204"/>
  <c r="G204"/>
  <c r="F204"/>
  <c r="I199"/>
  <c r="H199"/>
  <c r="G199"/>
  <c r="F199"/>
  <c r="J199" s="1"/>
  <c r="I194"/>
  <c r="H194"/>
  <c r="G194"/>
  <c r="F194"/>
  <c r="I189"/>
  <c r="J189" s="1"/>
  <c r="H189"/>
  <c r="G189"/>
  <c r="F189"/>
  <c r="I184"/>
  <c r="H184"/>
  <c r="G184"/>
  <c r="F184"/>
  <c r="J184" s="1"/>
  <c r="I179"/>
  <c r="H179"/>
  <c r="G179"/>
  <c r="F179"/>
  <c r="I174"/>
  <c r="H174"/>
  <c r="G174"/>
  <c r="F174"/>
  <c r="I169"/>
  <c r="H169"/>
  <c r="G169"/>
  <c r="F169"/>
  <c r="I164"/>
  <c r="I210" s="1"/>
  <c r="H164"/>
  <c r="G164"/>
  <c r="F164"/>
  <c r="I159"/>
  <c r="H159"/>
  <c r="G159"/>
  <c r="F159"/>
  <c r="J159" s="1"/>
  <c r="I151"/>
  <c r="I220" s="1"/>
  <c r="H151"/>
  <c r="H220" s="1"/>
  <c r="G151"/>
  <c r="I150"/>
  <c r="H150"/>
  <c r="G150"/>
  <c r="G219" s="1"/>
  <c r="I149"/>
  <c r="H149"/>
  <c r="G149"/>
  <c r="G218" s="1"/>
  <c r="I148"/>
  <c r="I217" s="1"/>
  <c r="H148"/>
  <c r="G148"/>
  <c r="F151"/>
  <c r="F220" s="1"/>
  <c r="F150"/>
  <c r="F149"/>
  <c r="F148"/>
  <c r="I146"/>
  <c r="H146"/>
  <c r="G146"/>
  <c r="F146"/>
  <c r="I141"/>
  <c r="H141"/>
  <c r="G141"/>
  <c r="F141"/>
  <c r="I136"/>
  <c r="I147" s="1"/>
  <c r="H136"/>
  <c r="H147" s="1"/>
  <c r="G136"/>
  <c r="G147" s="1"/>
  <c r="F136"/>
  <c r="I130"/>
  <c r="H130"/>
  <c r="G130"/>
  <c r="F130"/>
  <c r="I125"/>
  <c r="H125"/>
  <c r="G125"/>
  <c r="F125"/>
  <c r="I120"/>
  <c r="H120"/>
  <c r="G120"/>
  <c r="F120"/>
  <c r="I115"/>
  <c r="H115"/>
  <c r="G115"/>
  <c r="F115"/>
  <c r="I110"/>
  <c r="H110"/>
  <c r="G110"/>
  <c r="F110"/>
  <c r="I105"/>
  <c r="H105"/>
  <c r="G105"/>
  <c r="F105"/>
  <c r="I100"/>
  <c r="H100"/>
  <c r="J100" s="1"/>
  <c r="G100"/>
  <c r="F100"/>
  <c r="I95"/>
  <c r="H95"/>
  <c r="G95"/>
  <c r="F95"/>
  <c r="I90"/>
  <c r="H90"/>
  <c r="G90"/>
  <c r="F90"/>
  <c r="I84"/>
  <c r="H84"/>
  <c r="G84"/>
  <c r="F84"/>
  <c r="I79"/>
  <c r="H79"/>
  <c r="G79"/>
  <c r="F79"/>
  <c r="I74"/>
  <c r="I85" s="1"/>
  <c r="H74"/>
  <c r="G74"/>
  <c r="G85" s="1"/>
  <c r="F74"/>
  <c r="I68"/>
  <c r="H68"/>
  <c r="G68"/>
  <c r="F68"/>
  <c r="I63"/>
  <c r="H63"/>
  <c r="G63"/>
  <c r="F63"/>
  <c r="I58"/>
  <c r="H58"/>
  <c r="G58"/>
  <c r="F58"/>
  <c r="I53"/>
  <c r="H53"/>
  <c r="G53"/>
  <c r="F53"/>
  <c r="I42"/>
  <c r="H42"/>
  <c r="G42"/>
  <c r="F42"/>
  <c r="I37"/>
  <c r="H37"/>
  <c r="G37"/>
  <c r="F37"/>
  <c r="I32"/>
  <c r="H32"/>
  <c r="G32"/>
  <c r="F32"/>
  <c r="G12"/>
  <c r="H12"/>
  <c r="I12"/>
  <c r="I48"/>
  <c r="H48"/>
  <c r="G48"/>
  <c r="F48"/>
  <c r="I27"/>
  <c r="H27"/>
  <c r="G27"/>
  <c r="F27"/>
  <c r="I22"/>
  <c r="H22"/>
  <c r="G22"/>
  <c r="F22"/>
  <c r="I17"/>
  <c r="H17"/>
  <c r="G17"/>
  <c r="F17"/>
  <c r="J209"/>
  <c r="J208"/>
  <c r="J207"/>
  <c r="J206"/>
  <c r="J205"/>
  <c r="J204"/>
  <c r="J203"/>
  <c r="J202"/>
  <c r="J201"/>
  <c r="J200"/>
  <c r="J198"/>
  <c r="J197"/>
  <c r="J196"/>
  <c r="J195"/>
  <c r="J193"/>
  <c r="J192"/>
  <c r="J191"/>
  <c r="J190"/>
  <c r="J188"/>
  <c r="J187"/>
  <c r="J186"/>
  <c r="J185"/>
  <c r="J183"/>
  <c r="J182"/>
  <c r="J181"/>
  <c r="J180"/>
  <c r="J178"/>
  <c r="J177"/>
  <c r="J176"/>
  <c r="J175"/>
  <c r="J173"/>
  <c r="J172"/>
  <c r="J171"/>
  <c r="J170"/>
  <c r="J168"/>
  <c r="J167"/>
  <c r="J166"/>
  <c r="J165"/>
  <c r="J163"/>
  <c r="J162"/>
  <c r="J161"/>
  <c r="J160"/>
  <c r="J158"/>
  <c r="J157"/>
  <c r="J156"/>
  <c r="J155"/>
  <c r="J152"/>
  <c r="J145"/>
  <c r="J144"/>
  <c r="J143"/>
  <c r="J142"/>
  <c r="J140"/>
  <c r="J139"/>
  <c r="J138"/>
  <c r="J137"/>
  <c r="J135"/>
  <c r="J134"/>
  <c r="J133"/>
  <c r="J132"/>
  <c r="J129"/>
  <c r="J128"/>
  <c r="J127"/>
  <c r="J126"/>
  <c r="J124"/>
  <c r="J123"/>
  <c r="J122"/>
  <c r="J121"/>
  <c r="J119"/>
  <c r="J118"/>
  <c r="J117"/>
  <c r="J116"/>
  <c r="J114"/>
  <c r="J113"/>
  <c r="J112"/>
  <c r="J111"/>
  <c r="J109"/>
  <c r="J108"/>
  <c r="J107"/>
  <c r="J106"/>
  <c r="J104"/>
  <c r="J103"/>
  <c r="J102"/>
  <c r="J101"/>
  <c r="J99"/>
  <c r="J98"/>
  <c r="J97"/>
  <c r="J96"/>
  <c r="J94"/>
  <c r="J93"/>
  <c r="J92"/>
  <c r="J91"/>
  <c r="J89"/>
  <c r="J88"/>
  <c r="J87"/>
  <c r="J86"/>
  <c r="J83"/>
  <c r="J82"/>
  <c r="J81"/>
  <c r="J80"/>
  <c r="J78"/>
  <c r="J77"/>
  <c r="J76"/>
  <c r="J75"/>
  <c r="J73"/>
  <c r="J72"/>
  <c r="J71"/>
  <c r="J70"/>
  <c r="J67"/>
  <c r="J66"/>
  <c r="J65"/>
  <c r="J64"/>
  <c r="J62"/>
  <c r="J61"/>
  <c r="J60"/>
  <c r="J59"/>
  <c r="J57"/>
  <c r="J56"/>
  <c r="J55"/>
  <c r="J54"/>
  <c r="J52"/>
  <c r="J51"/>
  <c r="J50"/>
  <c r="J49"/>
  <c r="J47"/>
  <c r="J46"/>
  <c r="J45"/>
  <c r="J44"/>
  <c r="J41"/>
  <c r="J40"/>
  <c r="J39"/>
  <c r="J38"/>
  <c r="J36"/>
  <c r="J35"/>
  <c r="J34"/>
  <c r="J33"/>
  <c r="J31"/>
  <c r="J30"/>
  <c r="J29"/>
  <c r="J28"/>
  <c r="J26"/>
  <c r="J25"/>
  <c r="J24"/>
  <c r="J23"/>
  <c r="J21"/>
  <c r="J20"/>
  <c r="J19"/>
  <c r="J18"/>
  <c r="J16"/>
  <c r="J15"/>
  <c r="J14"/>
  <c r="J13"/>
  <c r="J12"/>
  <c r="J11"/>
  <c r="J10"/>
  <c r="J9"/>
  <c r="J8"/>
  <c r="F12"/>
  <c r="J194" l="1"/>
  <c r="F219"/>
  <c r="J174"/>
  <c r="H210"/>
  <c r="J169"/>
  <c r="G210"/>
  <c r="J164"/>
  <c r="J130"/>
  <c r="J120"/>
  <c r="J90"/>
  <c r="I69"/>
  <c r="J42"/>
  <c r="H219"/>
  <c r="G215"/>
  <c r="J179"/>
  <c r="H215"/>
  <c r="F215"/>
  <c r="I215"/>
  <c r="G220"/>
  <c r="J220" s="1"/>
  <c r="J214"/>
  <c r="J212"/>
  <c r="F218"/>
  <c r="I218"/>
  <c r="F217"/>
  <c r="G217"/>
  <c r="H218"/>
  <c r="I219"/>
  <c r="F210"/>
  <c r="J141"/>
  <c r="J136"/>
  <c r="F147"/>
  <c r="J147" s="1"/>
  <c r="J115"/>
  <c r="J110"/>
  <c r="J105"/>
  <c r="J95"/>
  <c r="G131"/>
  <c r="F131"/>
  <c r="I131"/>
  <c r="J84"/>
  <c r="H85"/>
  <c r="J79"/>
  <c r="J74"/>
  <c r="F85"/>
  <c r="H69"/>
  <c r="G69"/>
  <c r="F69"/>
  <c r="J37"/>
  <c r="G43"/>
  <c r="J27"/>
  <c r="H43"/>
  <c r="J22"/>
  <c r="J17"/>
  <c r="I43"/>
  <c r="J151"/>
  <c r="I222"/>
  <c r="H153"/>
  <c r="H217"/>
  <c r="G153"/>
  <c r="J125"/>
  <c r="H131"/>
  <c r="I153"/>
  <c r="J149"/>
  <c r="F153"/>
  <c r="J213"/>
  <c r="J211"/>
  <c r="J150"/>
  <c r="J148"/>
  <c r="J146"/>
  <c r="F43"/>
  <c r="J32"/>
  <c r="J48"/>
  <c r="J53"/>
  <c r="J58"/>
  <c r="J63"/>
  <c r="J68"/>
  <c r="J210" l="1"/>
  <c r="J85"/>
  <c r="J69"/>
  <c r="G222"/>
  <c r="F222"/>
  <c r="J219"/>
  <c r="J215"/>
  <c r="F216" s="1"/>
  <c r="J218"/>
  <c r="H222"/>
  <c r="J131"/>
  <c r="J217"/>
  <c r="J153"/>
  <c r="F154" s="1"/>
  <c r="J43"/>
  <c r="J222" l="1"/>
  <c r="G223" s="1"/>
  <c r="G216"/>
  <c r="H216"/>
  <c r="I216"/>
  <c r="H154"/>
  <c r="G154"/>
  <c r="I154"/>
  <c r="I223" l="1"/>
  <c r="F223"/>
  <c r="H223"/>
  <c r="J154"/>
</calcChain>
</file>

<file path=xl/sharedStrings.xml><?xml version="1.0" encoding="utf-8"?>
<sst xmlns="http://schemas.openxmlformats.org/spreadsheetml/2006/main" count="270" uniqueCount="72">
  <si>
    <t>県</t>
    <rPh sb="0" eb="1">
      <t>ケン</t>
    </rPh>
    <phoneticPr fontId="4"/>
  </si>
  <si>
    <t>地域</t>
    <rPh sb="0" eb="2">
      <t>チイキ</t>
    </rPh>
    <phoneticPr fontId="3"/>
  </si>
  <si>
    <t>市町村</t>
    <rPh sb="0" eb="3">
      <t>シチョウソン</t>
    </rPh>
    <phoneticPr fontId="4"/>
  </si>
  <si>
    <t>計</t>
    <rPh sb="0" eb="1">
      <t>ケイ</t>
    </rPh>
    <phoneticPr fontId="4"/>
  </si>
  <si>
    <t>薩摩半島</t>
    <rPh sb="0" eb="2">
      <t>サツマ</t>
    </rPh>
    <rPh sb="2" eb="4">
      <t>ハントウ</t>
    </rPh>
    <phoneticPr fontId="4"/>
  </si>
  <si>
    <t>出水薩摩</t>
    <rPh sb="0" eb="2">
      <t>イズミ</t>
    </rPh>
    <rPh sb="2" eb="4">
      <t>サツマ</t>
    </rPh>
    <phoneticPr fontId="3"/>
  </si>
  <si>
    <t>伊佐姶良</t>
    <rPh sb="0" eb="2">
      <t>イサ</t>
    </rPh>
    <rPh sb="2" eb="4">
      <t>アイラ</t>
    </rPh>
    <phoneticPr fontId="3"/>
  </si>
  <si>
    <t>大隅半島</t>
    <rPh sb="0" eb="2">
      <t>オオスミ</t>
    </rPh>
    <rPh sb="2" eb="4">
      <t>ハントウ</t>
    </rPh>
    <phoneticPr fontId="3"/>
  </si>
  <si>
    <t>熊毛</t>
    <rPh sb="0" eb="2">
      <t>クマゲ</t>
    </rPh>
    <phoneticPr fontId="4"/>
  </si>
  <si>
    <t>西之表市</t>
    <rPh sb="0" eb="4">
      <t>ニシノオモテシ</t>
    </rPh>
    <phoneticPr fontId="3"/>
  </si>
  <si>
    <t>中種子町</t>
    <rPh sb="0" eb="1">
      <t>ナカ</t>
    </rPh>
    <rPh sb="1" eb="3">
      <t>シュシ</t>
    </rPh>
    <rPh sb="3" eb="4">
      <t>マチ</t>
    </rPh>
    <phoneticPr fontId="3"/>
  </si>
  <si>
    <t>南種子町</t>
    <rPh sb="0" eb="1">
      <t>ミナミ</t>
    </rPh>
    <rPh sb="1" eb="3">
      <t>シュシ</t>
    </rPh>
    <rPh sb="3" eb="4">
      <t>マチ</t>
    </rPh>
    <phoneticPr fontId="3"/>
  </si>
  <si>
    <t>宮崎</t>
    <rPh sb="0" eb="2">
      <t>ミヤザキ</t>
    </rPh>
    <phoneticPr fontId="5"/>
  </si>
  <si>
    <t>要件区分</t>
    <rPh sb="0" eb="2">
      <t>ヨウケン</t>
    </rPh>
    <rPh sb="2" eb="4">
      <t>クブン</t>
    </rPh>
    <phoneticPr fontId="3"/>
  </si>
  <si>
    <t>30a未満</t>
    <rPh sb="3" eb="5">
      <t>ミマン</t>
    </rPh>
    <phoneticPr fontId="4"/>
  </si>
  <si>
    <t>100a以上</t>
    <rPh sb="4" eb="6">
      <t>イジョウ</t>
    </rPh>
    <phoneticPr fontId="3"/>
  </si>
  <si>
    <t>鹿児島県</t>
    <rPh sb="0" eb="3">
      <t>カゴシマ</t>
    </rPh>
    <rPh sb="3" eb="4">
      <t>ケン</t>
    </rPh>
    <phoneticPr fontId="3"/>
  </si>
  <si>
    <t>小計</t>
    <rPh sb="0" eb="2">
      <t>ショウケイ</t>
    </rPh>
    <phoneticPr fontId="3"/>
  </si>
  <si>
    <t>B-1</t>
    <phoneticPr fontId="4"/>
  </si>
  <si>
    <t>B-2</t>
    <phoneticPr fontId="4"/>
  </si>
  <si>
    <t>B-3</t>
    <phoneticPr fontId="4"/>
  </si>
  <si>
    <t>B-4</t>
    <phoneticPr fontId="4"/>
  </si>
  <si>
    <t>B-5</t>
    <phoneticPr fontId="4"/>
  </si>
  <si>
    <t>鹿児島県</t>
    <rPh sb="0" eb="4">
      <t>カゴシマケン</t>
    </rPh>
    <phoneticPr fontId="3"/>
  </si>
  <si>
    <t>宮崎県</t>
    <rPh sb="0" eb="3">
      <t>ミヤザキケン</t>
    </rPh>
    <phoneticPr fontId="4"/>
  </si>
  <si>
    <t>30a以上
50a未満</t>
    <rPh sb="3" eb="5">
      <t>イジョウ</t>
    </rPh>
    <rPh sb="9" eb="11">
      <t>ミマン</t>
    </rPh>
    <phoneticPr fontId="3"/>
  </si>
  <si>
    <t>　総　合　計</t>
    <rPh sb="1" eb="2">
      <t>ソウ</t>
    </rPh>
    <rPh sb="3" eb="4">
      <t>ゴウ</t>
    </rPh>
    <rPh sb="5" eb="6">
      <t>ケイ</t>
    </rPh>
    <phoneticPr fontId="3"/>
  </si>
  <si>
    <t>(単位：ａ）</t>
    <rPh sb="1" eb="3">
      <t>タンイ</t>
    </rPh>
    <phoneticPr fontId="3"/>
  </si>
  <si>
    <t>木城町</t>
    <rPh sb="0" eb="1">
      <t>キ</t>
    </rPh>
    <rPh sb="1" eb="2">
      <t>シロ</t>
    </rPh>
    <rPh sb="2" eb="3">
      <t>チョウ</t>
    </rPh>
    <phoneticPr fontId="3"/>
  </si>
  <si>
    <t>50a以上
100a未満</t>
    <rPh sb="3" eb="5">
      <t>イジョウ</t>
    </rPh>
    <rPh sb="10" eb="12">
      <t>ミマン</t>
    </rPh>
    <phoneticPr fontId="4"/>
  </si>
  <si>
    <t>宮崎県合計</t>
    <rPh sb="0" eb="2">
      <t>ミヤザキ</t>
    </rPh>
    <rPh sb="2" eb="3">
      <t>ケン</t>
    </rPh>
    <rPh sb="3" eb="5">
      <t>ゴウケイ</t>
    </rPh>
    <phoneticPr fontId="3"/>
  </si>
  <si>
    <t>鹿児島県合計</t>
    <rPh sb="0" eb="3">
      <t>カゴシマ</t>
    </rPh>
    <rPh sb="3" eb="4">
      <t>ケン</t>
    </rPh>
    <rPh sb="4" eb="6">
      <t>ゴウケイ</t>
    </rPh>
    <phoneticPr fontId="4"/>
  </si>
  <si>
    <t>(交付決定ベース）</t>
    <rPh sb="1" eb="3">
      <t>コウフ</t>
    </rPh>
    <rPh sb="3" eb="5">
      <t>ケッテイ</t>
    </rPh>
    <phoneticPr fontId="3"/>
  </si>
  <si>
    <t>鹿児島市</t>
  </si>
  <si>
    <t>枕崎市</t>
  </si>
  <si>
    <t>指宿市</t>
  </si>
  <si>
    <t>日置市</t>
  </si>
  <si>
    <t>いちき串木野市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</si>
  <si>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</si>
  <si>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</si>
  <si>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</si>
  <si>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</si>
  <si>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</si>
  <si>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</si>
  <si>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</si>
  <si>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</si>
  <si>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姶良市</t>
  </si>
  <si>
    <t>湧水町</t>
  </si>
  <si>
    <t>鹿屋市</t>
  </si>
  <si>
    <t>垂水市</t>
  </si>
  <si>
    <t>曽於市</t>
  </si>
  <si>
    <t>志布志市</t>
  </si>
  <si>
    <t>大崎町</t>
  </si>
  <si>
    <t>東串良町</t>
  </si>
  <si>
    <t>肝付町</t>
  </si>
  <si>
    <t>宮崎市</t>
  </si>
  <si>
    <t>都城市</t>
  </si>
  <si>
    <t>小林市</t>
  </si>
  <si>
    <t>西都市</t>
  </si>
  <si>
    <t>えびの市</t>
  </si>
  <si>
    <t>三股町</t>
  </si>
  <si>
    <t>高原町</t>
  </si>
  <si>
    <t>高鍋町</t>
  </si>
  <si>
    <t>新富町</t>
  </si>
  <si>
    <t>錦江町</t>
    <phoneticPr fontId="3"/>
  </si>
  <si>
    <t>南大隅町</t>
    <phoneticPr fontId="3"/>
  </si>
  <si>
    <t>川南町</t>
    <phoneticPr fontId="3"/>
  </si>
  <si>
    <t>（注2）地域内の市町村の順は、総務省の「全国地方公共団体コード」の順による。</t>
    <rPh sb="4" eb="6">
      <t>チイキ</t>
    </rPh>
    <rPh sb="6" eb="7">
      <t>ナイ</t>
    </rPh>
    <rPh sb="12" eb="13">
      <t>ジュン</t>
    </rPh>
    <rPh sb="15" eb="18">
      <t>ソウムショウ</t>
    </rPh>
    <rPh sb="20" eb="22">
      <t>ゼンコク</t>
    </rPh>
    <rPh sb="22" eb="24">
      <t>チホウ</t>
    </rPh>
    <rPh sb="24" eb="26">
      <t>コウキョウ</t>
    </rPh>
    <rPh sb="26" eb="28">
      <t>ダンタイ</t>
    </rPh>
    <rPh sb="33" eb="34">
      <t>ジュン</t>
    </rPh>
    <phoneticPr fontId="3"/>
  </si>
  <si>
    <t>面　　積　　規　　模</t>
    <rPh sb="0" eb="1">
      <t>メン</t>
    </rPh>
    <rPh sb="3" eb="4">
      <t>セキ</t>
    </rPh>
    <rPh sb="6" eb="7">
      <t>キ</t>
    </rPh>
    <rPh sb="9" eb="10">
      <t>モ</t>
    </rPh>
    <phoneticPr fontId="4"/>
  </si>
  <si>
    <t>（３） 市町村別要件区分別面積規模別収穫面積</t>
    <rPh sb="4" eb="7">
      <t>シチョウソン</t>
    </rPh>
    <rPh sb="7" eb="8">
      <t>ベツ</t>
    </rPh>
    <rPh sb="8" eb="10">
      <t>ヨウケン</t>
    </rPh>
    <rPh sb="10" eb="12">
      <t>クブン</t>
    </rPh>
    <rPh sb="12" eb="13">
      <t>ベツ</t>
    </rPh>
    <rPh sb="13" eb="15">
      <t>メンセキ</t>
    </rPh>
    <rPh sb="15" eb="18">
      <t>キボベツ</t>
    </rPh>
    <rPh sb="18" eb="20">
      <t>シュウカク</t>
    </rPh>
    <rPh sb="20" eb="22">
      <t>メンセキ</t>
    </rPh>
    <phoneticPr fontId="4"/>
  </si>
  <si>
    <t>（注1）市町村は、生産者の住所により分類。</t>
    <rPh sb="13" eb="15">
      <t>ジュウショ</t>
    </rPh>
    <phoneticPr fontId="3"/>
  </si>
  <si>
    <t>平成27年3月31日現在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3"/>
  </si>
</sst>
</file>

<file path=xl/styles.xml><?xml version="1.0" encoding="utf-8"?>
<styleSheet xmlns="http://schemas.openxmlformats.org/spreadsheetml/2006/main">
  <numFmts count="6">
    <numFmt numFmtId="176" formatCode="_ #,##0;[Red]_ \-#,##0"/>
    <numFmt numFmtId="177" formatCode="#,##0_);[Red]\(#,##0\)"/>
    <numFmt numFmtId="178" formatCode="[$-411]ggge&quot;年&quot;m&quot;月&quot;d&quot;日&quot;;@"/>
    <numFmt numFmtId="179" formatCode="0.0%"/>
    <numFmt numFmtId="180" formatCode="#,##0.0_ "/>
    <numFmt numFmtId="181" formatCode="#,##0.0_ ;[Red]\-#,##0.0\ 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u/>
      <sz val="12"/>
      <name val="MS UI Gothic"/>
      <family val="3"/>
      <charset val="128"/>
    </font>
    <font>
      <i/>
      <sz val="11"/>
      <name val="MS UI Gothic"/>
      <family val="3"/>
      <charset val="128"/>
    </font>
    <font>
      <b/>
      <sz val="11"/>
      <name val="MS UI Gothic"/>
      <family val="3"/>
      <charset val="128"/>
    </font>
    <font>
      <b/>
      <i/>
      <sz val="11"/>
      <name val="MS UI Gothic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1" fillId="0" borderId="0">
      <alignment vertical="center"/>
    </xf>
  </cellStyleXfs>
  <cellXfs count="203">
    <xf numFmtId="0" fontId="0" fillId="0" borderId="0" xfId="0">
      <alignment vertical="center"/>
    </xf>
    <xf numFmtId="0" fontId="7" fillId="0" borderId="0" xfId="2" applyFont="1" applyFill="1" applyBorder="1"/>
    <xf numFmtId="177" fontId="10" fillId="0" borderId="0" xfId="2" applyNumberFormat="1" applyFont="1" applyFill="1" applyBorder="1" applyAlignment="1">
      <alignment horizontal="right" vertical="center" justifyLastLine="1" shrinkToFit="1"/>
    </xf>
    <xf numFmtId="177" fontId="11" fillId="0" borderId="0" xfId="2" applyNumberFormat="1" applyFont="1" applyFill="1" applyBorder="1" applyAlignment="1">
      <alignment horizontal="right" vertical="top"/>
    </xf>
    <xf numFmtId="177" fontId="7" fillId="0" borderId="0" xfId="2" applyNumberFormat="1" applyFont="1" applyFill="1" applyBorder="1" applyAlignment="1">
      <alignment horizontal="right"/>
    </xf>
    <xf numFmtId="178" fontId="12" fillId="0" borderId="0" xfId="2" quotePrefix="1" applyNumberFormat="1" applyFont="1" applyFill="1" applyBorder="1" applyAlignment="1">
      <alignment horizontal="right" vertical="center"/>
    </xf>
    <xf numFmtId="0" fontId="7" fillId="0" borderId="0" xfId="2" applyFont="1" applyFill="1"/>
    <xf numFmtId="176" fontId="7" fillId="0" borderId="2" xfId="2" applyNumberFormat="1" applyFont="1" applyFill="1" applyBorder="1" applyAlignment="1">
      <alignment horizontal="left" vertical="center"/>
    </xf>
    <xf numFmtId="176" fontId="7" fillId="0" borderId="15" xfId="2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76" fontId="7" fillId="0" borderId="6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center" vertical="center"/>
    </xf>
    <xf numFmtId="177" fontId="7" fillId="0" borderId="0" xfId="2" applyNumberFormat="1" applyFont="1" applyFill="1" applyAlignment="1">
      <alignment horizontal="right"/>
    </xf>
    <xf numFmtId="177" fontId="7" fillId="0" borderId="2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177" fontId="7" fillId="0" borderId="3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horizontal="left" vertical="center"/>
    </xf>
    <xf numFmtId="176" fontId="7" fillId="0" borderId="5" xfId="2" applyNumberFormat="1" applyFont="1" applyFill="1" applyBorder="1" applyAlignment="1">
      <alignment horizontal="left" vertical="center"/>
    </xf>
    <xf numFmtId="176" fontId="7" fillId="0" borderId="7" xfId="2" applyNumberFormat="1" applyFont="1" applyFill="1" applyBorder="1" applyAlignment="1">
      <alignment horizontal="left" vertical="center"/>
    </xf>
    <xf numFmtId="176" fontId="7" fillId="0" borderId="8" xfId="2" applyNumberFormat="1" applyFont="1" applyFill="1" applyBorder="1" applyAlignment="1">
      <alignment horizontal="left" vertical="center"/>
    </xf>
    <xf numFmtId="176" fontId="7" fillId="0" borderId="9" xfId="2" applyNumberFormat="1" applyFont="1" applyFill="1" applyBorder="1" applyAlignment="1">
      <alignment horizontal="left" vertical="center"/>
    </xf>
    <xf numFmtId="177" fontId="7" fillId="0" borderId="10" xfId="2" applyNumberFormat="1" applyFont="1" applyFill="1" applyBorder="1" applyAlignment="1">
      <alignment horizontal="center"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6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vertical="center"/>
    </xf>
    <xf numFmtId="176" fontId="7" fillId="0" borderId="8" xfId="2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176" fontId="7" fillId="0" borderId="15" xfId="2" applyNumberFormat="1" applyFont="1" applyFill="1" applyBorder="1" applyAlignment="1">
      <alignment vertical="center"/>
    </xf>
    <xf numFmtId="0" fontId="7" fillId="0" borderId="35" xfId="0" applyFont="1" applyFill="1" applyBorder="1" applyAlignment="1">
      <alignment horizontal="center" vertical="center"/>
    </xf>
    <xf numFmtId="176" fontId="7" fillId="0" borderId="29" xfId="2" applyNumberFormat="1" applyFont="1" applyFill="1" applyBorder="1" applyAlignment="1">
      <alignment vertical="center"/>
    </xf>
    <xf numFmtId="176" fontId="7" fillId="0" borderId="32" xfId="2" applyNumberFormat="1" applyFont="1" applyFill="1" applyBorder="1" applyAlignment="1">
      <alignment vertical="center"/>
    </xf>
    <xf numFmtId="0" fontId="7" fillId="0" borderId="6" xfId="2" applyFont="1" applyFill="1" applyBorder="1" applyAlignment="1">
      <alignment vertical="center"/>
    </xf>
    <xf numFmtId="0" fontId="7" fillId="0" borderId="7" xfId="2" applyFont="1" applyFill="1" applyBorder="1" applyAlignment="1">
      <alignment vertical="center"/>
    </xf>
    <xf numFmtId="0" fontId="7" fillId="0" borderId="6" xfId="2" applyFont="1" applyFill="1" applyBorder="1"/>
    <xf numFmtId="0" fontId="7" fillId="0" borderId="4" xfId="2" applyFont="1" applyFill="1" applyBorder="1" applyAlignment="1">
      <alignment vertical="center"/>
    </xf>
    <xf numFmtId="0" fontId="7" fillId="0" borderId="5" xfId="2" applyFont="1" applyFill="1" applyBorder="1"/>
    <xf numFmtId="176" fontId="7" fillId="0" borderId="5" xfId="2" applyNumberFormat="1" applyFont="1" applyFill="1" applyBorder="1" applyAlignment="1">
      <alignment horizontal="left" vertical="center" shrinkToFit="1"/>
    </xf>
    <xf numFmtId="176" fontId="7" fillId="0" borderId="7" xfId="2" applyNumberFormat="1" applyFont="1" applyFill="1" applyBorder="1" applyAlignment="1">
      <alignment horizontal="left" vertical="center" shrinkToFit="1"/>
    </xf>
    <xf numFmtId="176" fontId="7" fillId="0" borderId="8" xfId="2" applyNumberFormat="1" applyFont="1" applyFill="1" applyBorder="1" applyAlignment="1">
      <alignment horizontal="left" vertical="center" shrinkToFit="1"/>
    </xf>
    <xf numFmtId="0" fontId="7" fillId="0" borderId="8" xfId="2" applyFont="1" applyFill="1" applyBorder="1"/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4" xfId="2" applyFont="1" applyFill="1" applyBorder="1" applyAlignment="1">
      <alignment horizontal="left" vertical="center"/>
    </xf>
    <xf numFmtId="0" fontId="7" fillId="0" borderId="5" xfId="2" applyFont="1" applyFill="1" applyBorder="1" applyAlignment="1">
      <alignment horizontal="left" vertical="center"/>
    </xf>
    <xf numFmtId="49" fontId="8" fillId="0" borderId="0" xfId="2" applyNumberFormat="1" applyFont="1" applyFill="1" applyBorder="1" applyAlignment="1">
      <alignment vertical="top"/>
    </xf>
    <xf numFmtId="49" fontId="9" fillId="0" borderId="0" xfId="2" applyNumberFormat="1" applyFont="1" applyFill="1" applyBorder="1" applyAlignment="1">
      <alignment vertical="top"/>
    </xf>
    <xf numFmtId="176" fontId="7" fillId="0" borderId="0" xfId="2" applyNumberFormat="1" applyFont="1" applyFill="1" applyBorder="1" applyAlignment="1">
      <alignment vertical="center"/>
    </xf>
    <xf numFmtId="177" fontId="14" fillId="0" borderId="0" xfId="2" applyNumberFormat="1" applyFont="1" applyFill="1" applyBorder="1" applyAlignment="1">
      <alignment horizontal="right" vertical="center" justifyLastLine="1" shrinkToFit="1"/>
    </xf>
    <xf numFmtId="176" fontId="14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horizontal="right" vertical="center"/>
    </xf>
    <xf numFmtId="180" fontId="7" fillId="0" borderId="2" xfId="1" applyNumberFormat="1" applyFont="1" applyFill="1" applyBorder="1" applyAlignment="1">
      <alignment vertical="center" shrinkToFit="1"/>
    </xf>
    <xf numFmtId="180" fontId="7" fillId="0" borderId="2" xfId="1" applyNumberFormat="1" applyFont="1" applyFill="1" applyBorder="1" applyAlignment="1">
      <alignment vertical="center" wrapText="1" shrinkToFit="1"/>
    </xf>
    <xf numFmtId="180" fontId="7" fillId="0" borderId="2" xfId="1" applyNumberFormat="1" applyFont="1" applyFill="1" applyBorder="1" applyAlignment="1">
      <alignment vertical="center"/>
    </xf>
    <xf numFmtId="180" fontId="7" fillId="0" borderId="3" xfId="1" applyNumberFormat="1" applyFont="1" applyFill="1" applyBorder="1" applyAlignment="1">
      <alignment vertical="center"/>
    </xf>
    <xf numFmtId="180" fontId="7" fillId="0" borderId="10" xfId="1" applyNumberFormat="1" applyFont="1" applyFill="1" applyBorder="1" applyAlignment="1">
      <alignment vertical="center"/>
    </xf>
    <xf numFmtId="180" fontId="7" fillId="0" borderId="14" xfId="1" applyNumberFormat="1" applyFont="1" applyFill="1" applyBorder="1" applyAlignment="1">
      <alignment vertical="center"/>
    </xf>
    <xf numFmtId="180" fontId="7" fillId="0" borderId="10" xfId="1" applyNumberFormat="1" applyFont="1" applyFill="1" applyBorder="1" applyAlignment="1">
      <alignment vertical="center" shrinkToFit="1"/>
    </xf>
    <xf numFmtId="180" fontId="7" fillId="0" borderId="3" xfId="1" applyNumberFormat="1" applyFont="1" applyFill="1" applyBorder="1" applyAlignment="1">
      <alignment vertical="center" shrinkToFit="1"/>
    </xf>
    <xf numFmtId="176" fontId="7" fillId="0" borderId="1" xfId="2" applyNumberFormat="1" applyFont="1" applyFill="1" applyBorder="1" applyAlignment="1">
      <alignment vertical="center"/>
    </xf>
    <xf numFmtId="176" fontId="7" fillId="0" borderId="31" xfId="2" applyNumberFormat="1" applyFont="1" applyFill="1" applyBorder="1" applyAlignment="1">
      <alignment vertical="center"/>
    </xf>
    <xf numFmtId="0" fontId="7" fillId="0" borderId="5" xfId="2" applyFont="1" applyFill="1" applyBorder="1" applyAlignment="1"/>
    <xf numFmtId="0" fontId="7" fillId="0" borderId="7" xfId="2" applyFont="1" applyFill="1" applyBorder="1"/>
    <xf numFmtId="176" fontId="7" fillId="0" borderId="0" xfId="2" applyNumberFormat="1" applyFont="1" applyFill="1" applyBorder="1" applyAlignment="1">
      <alignment horizontal="left" vertical="center"/>
    </xf>
    <xf numFmtId="176" fontId="7" fillId="0" borderId="1" xfId="2" applyNumberFormat="1" applyFont="1" applyFill="1" applyBorder="1" applyAlignment="1">
      <alignment horizontal="left" vertical="center"/>
    </xf>
    <xf numFmtId="0" fontId="7" fillId="0" borderId="33" xfId="0" applyFont="1" applyFill="1" applyBorder="1" applyAlignment="1">
      <alignment horizontal="center" vertical="center"/>
    </xf>
    <xf numFmtId="177" fontId="14" fillId="2" borderId="10" xfId="2" applyNumberFormat="1" applyFont="1" applyFill="1" applyBorder="1" applyAlignment="1">
      <alignment horizontal="center" vertical="center"/>
    </xf>
    <xf numFmtId="177" fontId="14" fillId="2" borderId="3" xfId="2" applyNumberFormat="1" applyFont="1" applyFill="1" applyBorder="1" applyAlignment="1">
      <alignment horizontal="center" vertical="center"/>
    </xf>
    <xf numFmtId="177" fontId="14" fillId="2" borderId="14" xfId="2" applyNumberFormat="1" applyFont="1" applyFill="1" applyBorder="1" applyAlignment="1">
      <alignment horizontal="center" vertical="center"/>
    </xf>
    <xf numFmtId="179" fontId="15" fillId="2" borderId="24" xfId="2" applyNumberFormat="1" applyFont="1" applyFill="1" applyBorder="1" applyAlignment="1">
      <alignment horizontal="right" vertical="center"/>
    </xf>
    <xf numFmtId="177" fontId="7" fillId="3" borderId="10" xfId="2" applyNumberFormat="1" applyFont="1" applyFill="1" applyBorder="1" applyAlignment="1">
      <alignment horizontal="center" vertical="center"/>
    </xf>
    <xf numFmtId="177" fontId="7" fillId="3" borderId="3" xfId="2" applyNumberFormat="1" applyFont="1" applyFill="1" applyBorder="1" applyAlignment="1">
      <alignment horizontal="center" vertical="center"/>
    </xf>
    <xf numFmtId="177" fontId="7" fillId="3" borderId="14" xfId="2" applyNumberFormat="1" applyFont="1" applyFill="1" applyBorder="1" applyAlignment="1">
      <alignment horizontal="center" vertical="center"/>
    </xf>
    <xf numFmtId="179" fontId="13" fillId="3" borderId="24" xfId="1" applyNumberFormat="1" applyFont="1" applyFill="1" applyBorder="1" applyAlignment="1">
      <alignment vertical="center"/>
    </xf>
    <xf numFmtId="180" fontId="7" fillId="3" borderId="10" xfId="1" applyNumberFormat="1" applyFont="1" applyFill="1" applyBorder="1" applyAlignment="1">
      <alignment vertical="center"/>
    </xf>
    <xf numFmtId="180" fontId="7" fillId="3" borderId="3" xfId="1" applyNumberFormat="1" applyFont="1" applyFill="1" applyBorder="1" applyAlignment="1">
      <alignment vertical="center"/>
    </xf>
    <xf numFmtId="180" fontId="7" fillId="3" borderId="14" xfId="1" applyNumberFormat="1" applyFont="1" applyFill="1" applyBorder="1" applyAlignment="1">
      <alignment vertical="center"/>
    </xf>
    <xf numFmtId="181" fontId="7" fillId="3" borderId="22" xfId="1" applyNumberFormat="1" applyFont="1" applyFill="1" applyBorder="1" applyAlignment="1">
      <alignment vertical="center"/>
    </xf>
    <xf numFmtId="177" fontId="7" fillId="4" borderId="3" xfId="2" applyNumberFormat="1" applyFont="1" applyFill="1" applyBorder="1" applyAlignment="1">
      <alignment horizontal="center" vertical="center"/>
    </xf>
    <xf numFmtId="177" fontId="7" fillId="4" borderId="10" xfId="2" applyNumberFormat="1" applyFont="1" applyFill="1" applyBorder="1" applyAlignment="1">
      <alignment horizontal="center" vertical="center"/>
    </xf>
    <xf numFmtId="180" fontId="7" fillId="4" borderId="10" xfId="1" applyNumberFormat="1" applyFont="1" applyFill="1" applyBorder="1" applyAlignment="1">
      <alignment vertical="center"/>
    </xf>
    <xf numFmtId="180" fontId="7" fillId="4" borderId="3" xfId="1" applyNumberFormat="1" applyFont="1" applyFill="1" applyBorder="1" applyAlignment="1">
      <alignment vertical="center"/>
    </xf>
    <xf numFmtId="180" fontId="7" fillId="4" borderId="22" xfId="1" applyNumberFormat="1" applyFont="1" applyFill="1" applyBorder="1" applyAlignment="1">
      <alignment vertical="center"/>
    </xf>
    <xf numFmtId="179" fontId="13" fillId="4" borderId="14" xfId="1" applyNumberFormat="1" applyFont="1" applyFill="1" applyBorder="1" applyAlignment="1">
      <alignment vertical="center"/>
    </xf>
    <xf numFmtId="180" fontId="14" fillId="2" borderId="10" xfId="1" applyNumberFormat="1" applyFont="1" applyFill="1" applyBorder="1" applyAlignment="1">
      <alignment vertical="center"/>
    </xf>
    <xf numFmtId="180" fontId="14" fillId="2" borderId="18" xfId="1" applyNumberFormat="1" applyFont="1" applyFill="1" applyBorder="1" applyAlignment="1">
      <alignment vertical="center"/>
    </xf>
    <xf numFmtId="180" fontId="14" fillId="2" borderId="3" xfId="1" applyNumberFormat="1" applyFont="1" applyFill="1" applyBorder="1" applyAlignment="1">
      <alignment vertical="center"/>
    </xf>
    <xf numFmtId="180" fontId="14" fillId="2" borderId="17" xfId="1" applyNumberFormat="1" applyFont="1" applyFill="1" applyBorder="1" applyAlignment="1">
      <alignment vertical="center"/>
    </xf>
    <xf numFmtId="180" fontId="14" fillId="2" borderId="14" xfId="1" applyNumberFormat="1" applyFont="1" applyFill="1" applyBorder="1" applyAlignment="1">
      <alignment vertical="center"/>
    </xf>
    <xf numFmtId="180" fontId="14" fillId="2" borderId="19" xfId="1" applyNumberFormat="1" applyFont="1" applyFill="1" applyBorder="1" applyAlignment="1">
      <alignment vertical="center"/>
    </xf>
    <xf numFmtId="180" fontId="14" fillId="2" borderId="22" xfId="2" applyNumberFormat="1" applyFont="1" applyFill="1" applyBorder="1" applyAlignment="1">
      <alignment horizontal="right" vertical="center"/>
    </xf>
    <xf numFmtId="180" fontId="14" fillId="2" borderId="23" xfId="2" applyNumberFormat="1" applyFont="1" applyFill="1" applyBorder="1" applyAlignment="1">
      <alignment horizontal="right" vertical="center"/>
    </xf>
    <xf numFmtId="179" fontId="15" fillId="2" borderId="25" xfId="2" applyNumberFormat="1" applyFont="1" applyFill="1" applyBorder="1" applyAlignment="1">
      <alignment horizontal="right" vertical="center"/>
    </xf>
    <xf numFmtId="9" fontId="15" fillId="3" borderId="25" xfId="1" applyNumberFormat="1" applyFont="1" applyFill="1" applyBorder="1" applyAlignment="1">
      <alignment vertical="center"/>
    </xf>
    <xf numFmtId="180" fontId="14" fillId="0" borderId="16" xfId="1" applyNumberFormat="1" applyFont="1" applyFill="1" applyBorder="1" applyAlignment="1">
      <alignment vertical="center"/>
    </xf>
    <xf numFmtId="180" fontId="14" fillId="0" borderId="17" xfId="1" applyNumberFormat="1" applyFont="1" applyFill="1" applyBorder="1" applyAlignment="1">
      <alignment vertical="center"/>
    </xf>
    <xf numFmtId="180" fontId="14" fillId="0" borderId="18" xfId="1" applyNumberFormat="1" applyFont="1" applyFill="1" applyBorder="1" applyAlignment="1">
      <alignment vertical="center"/>
    </xf>
    <xf numFmtId="180" fontId="14" fillId="0" borderId="19" xfId="1" applyNumberFormat="1" applyFont="1" applyFill="1" applyBorder="1" applyAlignment="1">
      <alignment vertical="center"/>
    </xf>
    <xf numFmtId="180" fontId="14" fillId="0" borderId="20" xfId="1" applyNumberFormat="1" applyFont="1" applyFill="1" applyBorder="1" applyAlignment="1">
      <alignment vertical="center"/>
    </xf>
    <xf numFmtId="180" fontId="14" fillId="0" borderId="21" xfId="1" applyNumberFormat="1" applyFont="1" applyFill="1" applyBorder="1" applyAlignment="1">
      <alignment vertical="center"/>
    </xf>
    <xf numFmtId="180" fontId="14" fillId="3" borderId="18" xfId="1" applyNumberFormat="1" applyFont="1" applyFill="1" applyBorder="1" applyAlignment="1">
      <alignment vertical="center"/>
    </xf>
    <xf numFmtId="180" fontId="14" fillId="3" borderId="17" xfId="1" applyNumberFormat="1" applyFont="1" applyFill="1" applyBorder="1" applyAlignment="1">
      <alignment vertical="center"/>
    </xf>
    <xf numFmtId="180" fontId="14" fillId="3" borderId="19" xfId="1" applyNumberFormat="1" applyFont="1" applyFill="1" applyBorder="1" applyAlignment="1">
      <alignment vertical="center"/>
    </xf>
    <xf numFmtId="181" fontId="14" fillId="3" borderId="23" xfId="1" applyNumberFormat="1" applyFont="1" applyFill="1" applyBorder="1" applyAlignment="1">
      <alignment vertical="center"/>
    </xf>
    <xf numFmtId="180" fontId="14" fillId="4" borderId="18" xfId="1" applyNumberFormat="1" applyFont="1" applyFill="1" applyBorder="1" applyAlignment="1">
      <alignment vertical="center"/>
    </xf>
    <xf numFmtId="180" fontId="14" fillId="4" borderId="17" xfId="1" applyNumberFormat="1" applyFont="1" applyFill="1" applyBorder="1" applyAlignment="1">
      <alignment vertical="center"/>
    </xf>
    <xf numFmtId="180" fontId="14" fillId="4" borderId="23" xfId="1" applyNumberFormat="1" applyFont="1" applyFill="1" applyBorder="1" applyAlignment="1">
      <alignment vertical="center"/>
    </xf>
    <xf numFmtId="179" fontId="15" fillId="4" borderId="19" xfId="1" applyNumberFormat="1" applyFont="1" applyFill="1" applyBorder="1" applyAlignment="1">
      <alignment vertical="center"/>
    </xf>
    <xf numFmtId="180" fontId="7" fillId="0" borderId="33" xfId="1" applyNumberFormat="1" applyFont="1" applyFill="1" applyBorder="1" applyAlignment="1">
      <alignment vertical="center"/>
    </xf>
    <xf numFmtId="177" fontId="7" fillId="0" borderId="22" xfId="2" applyNumberFormat="1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vertical="center"/>
    </xf>
    <xf numFmtId="176" fontId="7" fillId="0" borderId="12" xfId="2" applyNumberFormat="1" applyFont="1" applyFill="1" applyBorder="1" applyAlignment="1">
      <alignment vertical="center"/>
    </xf>
    <xf numFmtId="177" fontId="7" fillId="0" borderId="13" xfId="2" applyNumberFormat="1" applyFont="1" applyFill="1" applyBorder="1" applyAlignment="1">
      <alignment horizontal="center" vertical="center"/>
    </xf>
    <xf numFmtId="180" fontId="7" fillId="0" borderId="13" xfId="1" applyNumberFormat="1" applyFont="1" applyFill="1" applyBorder="1" applyAlignment="1">
      <alignment vertical="center" shrinkToFit="1"/>
    </xf>
    <xf numFmtId="180" fontId="7" fillId="0" borderId="13" xfId="1" applyNumberFormat="1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14" fillId="0" borderId="0" xfId="2" applyFont="1" applyFill="1"/>
    <xf numFmtId="180" fontId="7" fillId="0" borderId="14" xfId="1" applyNumberFormat="1" applyFont="1" applyFill="1" applyBorder="1" applyAlignment="1">
      <alignment vertical="center" shrinkToFit="1"/>
    </xf>
    <xf numFmtId="180" fontId="14" fillId="0" borderId="27" xfId="1" applyNumberFormat="1" applyFont="1" applyFill="1" applyBorder="1" applyAlignment="1">
      <alignment vertical="center"/>
    </xf>
    <xf numFmtId="180" fontId="7" fillId="0" borderId="26" xfId="1" applyNumberFormat="1" applyFont="1" applyFill="1" applyBorder="1" applyAlignment="1">
      <alignment vertical="center" shrinkToFit="1"/>
    </xf>
    <xf numFmtId="180" fontId="7" fillId="0" borderId="24" xfId="1" applyNumberFormat="1" applyFont="1" applyFill="1" applyBorder="1" applyAlignment="1">
      <alignment vertical="center" shrinkToFit="1"/>
    </xf>
    <xf numFmtId="180" fontId="14" fillId="0" borderId="34" xfId="1" applyNumberFormat="1" applyFont="1" applyFill="1" applyBorder="1" applyAlignment="1">
      <alignment vertical="center" shrinkToFit="1"/>
    </xf>
    <xf numFmtId="180" fontId="7" fillId="0" borderId="26" xfId="1" applyNumberFormat="1" applyFont="1" applyFill="1" applyBorder="1" applyAlignment="1">
      <alignment vertical="center"/>
    </xf>
    <xf numFmtId="176" fontId="7" fillId="0" borderId="30" xfId="2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5" borderId="4" xfId="2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0" fillId="0" borderId="6" xfId="0" applyBorder="1">
      <alignment vertical="center"/>
    </xf>
    <xf numFmtId="0" fontId="7" fillId="0" borderId="8" xfId="2" applyFont="1" applyFill="1" applyBorder="1" applyAlignment="1"/>
    <xf numFmtId="0" fontId="7" fillId="3" borderId="5" xfId="2" applyFont="1" applyFill="1" applyBorder="1" applyAlignment="1">
      <alignment horizontal="center" vertical="center"/>
    </xf>
    <xf numFmtId="0" fontId="7" fillId="3" borderId="30" xfId="2" applyFont="1" applyFill="1" applyBorder="1" applyAlignment="1">
      <alignment horizontal="center" vertical="center"/>
    </xf>
    <xf numFmtId="0" fontId="7" fillId="4" borderId="43" xfId="2" applyFont="1" applyFill="1" applyBorder="1" applyAlignment="1">
      <alignment horizontal="center" vertical="center" textRotation="255"/>
    </xf>
    <xf numFmtId="0" fontId="7" fillId="4" borderId="43" xfId="0" applyFont="1" applyFill="1" applyBorder="1" applyAlignment="1">
      <alignment horizontal="center" vertical="center" textRotation="255"/>
    </xf>
    <xf numFmtId="0" fontId="7" fillId="4" borderId="37" xfId="0" applyFont="1" applyFill="1" applyBorder="1" applyAlignment="1">
      <alignment horizontal="center" vertical="center" textRotation="255"/>
    </xf>
    <xf numFmtId="0" fontId="7" fillId="4" borderId="38" xfId="0" applyFont="1" applyFill="1" applyBorder="1" applyAlignment="1">
      <alignment horizontal="center" vertical="center" textRotation="255"/>
    </xf>
    <xf numFmtId="176" fontId="7" fillId="0" borderId="6" xfId="2" applyNumberFormat="1" applyFont="1" applyFill="1" applyBorder="1" applyAlignment="1">
      <alignment horizontal="distributed" vertical="center" textRotation="255"/>
    </xf>
    <xf numFmtId="0" fontId="7" fillId="0" borderId="6" xfId="0" applyFont="1" applyFill="1" applyBorder="1" applyAlignment="1">
      <alignment vertical="center" textRotation="255"/>
    </xf>
    <xf numFmtId="0" fontId="7" fillId="0" borderId="8" xfId="0" applyFont="1" applyFill="1" applyBorder="1" applyAlignment="1">
      <alignment vertical="center" textRotation="255"/>
    </xf>
    <xf numFmtId="0" fontId="7" fillId="4" borderId="2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14" fillId="2" borderId="37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7" fillId="3" borderId="46" xfId="2" applyFont="1" applyFill="1" applyBorder="1" applyAlignment="1">
      <alignment horizontal="center" vertical="center" textRotation="255"/>
    </xf>
    <xf numFmtId="0" fontId="7" fillId="3" borderId="43" xfId="0" applyFont="1" applyFill="1" applyBorder="1" applyAlignment="1">
      <alignment horizontal="center" vertical="center" textRotation="255"/>
    </xf>
    <xf numFmtId="0" fontId="7" fillId="3" borderId="47" xfId="0" applyFont="1" applyFill="1" applyBorder="1" applyAlignment="1">
      <alignment horizontal="center" vertical="center" textRotation="255"/>
    </xf>
    <xf numFmtId="0" fontId="7" fillId="0" borderId="4" xfId="2" applyFont="1" applyFill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6" xfId="2" applyFont="1" applyFill="1" applyBorder="1" applyAlignment="1">
      <alignment horizontal="center" vertical="center" textRotation="255"/>
    </xf>
    <xf numFmtId="0" fontId="7" fillId="0" borderId="6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3" borderId="42" xfId="0" applyFont="1" applyFill="1" applyBorder="1" applyAlignment="1">
      <alignment horizontal="center" vertical="center" textRotation="255"/>
    </xf>
    <xf numFmtId="0" fontId="7" fillId="3" borderId="37" xfId="0" applyFont="1" applyFill="1" applyBorder="1" applyAlignment="1">
      <alignment horizontal="center" vertical="center" textRotation="255"/>
    </xf>
    <xf numFmtId="0" fontId="7" fillId="3" borderId="44" xfId="0" applyFont="1" applyFill="1" applyBorder="1" applyAlignment="1">
      <alignment horizontal="center" vertical="center" textRotation="255"/>
    </xf>
    <xf numFmtId="0" fontId="7" fillId="0" borderId="11" xfId="2" applyFont="1" applyFill="1" applyBorder="1" applyAlignment="1">
      <alignment horizontal="center" vertical="center" textRotation="255"/>
    </xf>
    <xf numFmtId="0" fontId="7" fillId="0" borderId="8" xfId="2" applyFont="1" applyFill="1" applyBorder="1" applyAlignment="1">
      <alignment horizontal="center" vertical="center" textRotation="255"/>
    </xf>
    <xf numFmtId="176" fontId="7" fillId="3" borderId="28" xfId="2" applyNumberFormat="1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42" xfId="2" applyFont="1" applyFill="1" applyBorder="1" applyAlignment="1">
      <alignment horizontal="center" vertical="center"/>
    </xf>
    <xf numFmtId="0" fontId="7" fillId="0" borderId="43" xfId="2" applyFont="1" applyFill="1" applyBorder="1" applyAlignment="1">
      <alignment horizontal="center" vertical="center"/>
    </xf>
    <xf numFmtId="0" fontId="7" fillId="0" borderId="45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176" fontId="7" fillId="0" borderId="11" xfId="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7" fillId="0" borderId="39" xfId="2" applyNumberFormat="1" applyFont="1" applyFill="1" applyBorder="1" applyAlignment="1">
      <alignment horizontal="center" vertical="center"/>
    </xf>
    <xf numFmtId="177" fontId="7" fillId="0" borderId="40" xfId="2" applyNumberFormat="1" applyFont="1" applyFill="1" applyBorder="1" applyAlignment="1">
      <alignment horizontal="center" vertical="center"/>
    </xf>
    <xf numFmtId="177" fontId="7" fillId="0" borderId="41" xfId="2" applyNumberFormat="1" applyFont="1" applyFill="1" applyBorder="1" applyAlignment="1">
      <alignment horizontal="center" vertical="center"/>
    </xf>
    <xf numFmtId="177" fontId="14" fillId="0" borderId="20" xfId="2" applyNumberFormat="1" applyFont="1" applyFill="1" applyBorder="1" applyAlignment="1">
      <alignment horizontal="center" vertical="center"/>
    </xf>
    <xf numFmtId="177" fontId="14" fillId="0" borderId="18" xfId="2" applyNumberFormat="1" applyFont="1" applyFill="1" applyBorder="1" applyAlignment="1">
      <alignment horizontal="center" vertical="center"/>
    </xf>
    <xf numFmtId="177" fontId="14" fillId="0" borderId="19" xfId="2" applyNumberFormat="1" applyFont="1" applyFill="1" applyBorder="1" applyAlignment="1">
      <alignment horizontal="center" vertical="center"/>
    </xf>
    <xf numFmtId="177" fontId="7" fillId="0" borderId="26" xfId="2" applyNumberFormat="1" applyFont="1" applyFill="1" applyBorder="1" applyAlignment="1">
      <alignment horizontal="center" vertical="center" wrapText="1" shrinkToFit="1"/>
    </xf>
    <xf numFmtId="0" fontId="7" fillId="0" borderId="26" xfId="0" applyFont="1" applyFill="1" applyBorder="1" applyAlignment="1">
      <alignment vertical="center" wrapText="1"/>
    </xf>
    <xf numFmtId="177" fontId="7" fillId="0" borderId="2" xfId="2" applyNumberFormat="1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vertical="center" wrapText="1"/>
    </xf>
    <xf numFmtId="177" fontId="7" fillId="0" borderId="26" xfId="2" applyNumberFormat="1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wrapText="1"/>
    </xf>
  </cellXfs>
  <cellStyles count="5">
    <cellStyle name="桁区切り" xfId="1" builtinId="6"/>
    <cellStyle name="標準" xfId="0" builtinId="0"/>
    <cellStyle name="標準 2" xfId="4"/>
    <cellStyle name="標準_いも進捗状況（事務所打合せ用）19.7.19" xfId="2"/>
    <cellStyle name="湪戀恽X" xfId="3"/>
  </cellStyles>
  <dxfs count="2">
    <dxf>
      <font>
        <color theme="1"/>
      </font>
      <fill>
        <patternFill>
          <bgColor theme="8" tint="0.79998168889431442"/>
        </patternFill>
      </fill>
    </dxf>
    <dxf>
      <font>
        <color theme="1"/>
      </font>
    </dxf>
  </dxfs>
  <tableStyles count="0" defaultTableStyle="TableStyleMedium9" defaultPivotStyle="PivotStyleLight16"/>
  <colors>
    <mruColors>
      <color rgb="FFFFFFCC"/>
      <color rgb="FF66FF99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showZeros="0" tabSelected="1" zoomScaleNormal="100" zoomScaleSheetLayoutView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4" sqref="K4"/>
    </sheetView>
  </sheetViews>
  <sheetFormatPr defaultRowHeight="13.5"/>
  <cols>
    <col min="1" max="2" width="5.25" style="6" customWidth="1"/>
    <col min="3" max="3" width="3.375" style="6" customWidth="1"/>
    <col min="4" max="4" width="11" style="6" customWidth="1"/>
    <col min="5" max="5" width="9.5" style="6" bestFit="1" customWidth="1"/>
    <col min="6" max="9" width="15.75" style="12" customWidth="1"/>
    <col min="10" max="10" width="15.875" style="12" customWidth="1"/>
    <col min="11" max="11" width="11.25" customWidth="1"/>
    <col min="12" max="16384" width="9" style="6"/>
  </cols>
  <sheetData>
    <row r="1" spans="1:11" s="1" customFormat="1" ht="21" customHeight="1">
      <c r="A1" s="46" t="s">
        <v>69</v>
      </c>
      <c r="B1" s="47"/>
      <c r="C1" s="47"/>
      <c r="D1" s="47"/>
      <c r="E1" s="47"/>
      <c r="F1" s="47"/>
      <c r="G1" s="47"/>
      <c r="H1" s="47"/>
      <c r="I1" s="47"/>
      <c r="J1" s="47"/>
      <c r="K1"/>
    </row>
    <row r="2" spans="1:11" s="1" customFormat="1" ht="13.5" customHeight="1">
      <c r="C2" s="48"/>
      <c r="D2" s="48"/>
      <c r="E2" s="48"/>
      <c r="F2" s="49"/>
      <c r="G2" s="49"/>
      <c r="H2" s="2"/>
      <c r="I2" s="2"/>
      <c r="J2" s="3" t="s">
        <v>32</v>
      </c>
      <c r="K2"/>
    </row>
    <row r="3" spans="1:11" s="1" customFormat="1" ht="13.5" customHeight="1">
      <c r="C3" s="50"/>
      <c r="D3" s="50"/>
      <c r="E3" s="50"/>
      <c r="F3" s="49"/>
      <c r="H3" s="4"/>
      <c r="J3" s="5" t="s">
        <v>71</v>
      </c>
      <c r="K3"/>
    </row>
    <row r="4" spans="1:11" s="1" customFormat="1" ht="13.5" customHeight="1" thickBot="1">
      <c r="C4" s="50"/>
      <c r="D4" s="50"/>
      <c r="E4" s="50"/>
      <c r="F4" s="49"/>
      <c r="G4" s="49"/>
      <c r="H4" s="49"/>
      <c r="I4" s="4"/>
      <c r="J4" s="51" t="s">
        <v>27</v>
      </c>
      <c r="K4"/>
    </row>
    <row r="5" spans="1:11" ht="15.75" customHeight="1">
      <c r="A5" s="176" t="s">
        <v>0</v>
      </c>
      <c r="B5" s="179" t="s">
        <v>1</v>
      </c>
      <c r="C5" s="182" t="s">
        <v>2</v>
      </c>
      <c r="D5" s="183"/>
      <c r="E5" s="188" t="s">
        <v>13</v>
      </c>
      <c r="F5" s="191" t="s">
        <v>68</v>
      </c>
      <c r="G5" s="192"/>
      <c r="H5" s="192"/>
      <c r="I5" s="193"/>
      <c r="J5" s="194" t="s">
        <v>3</v>
      </c>
    </row>
    <row r="6" spans="1:11" ht="15.75" customHeight="1">
      <c r="A6" s="177"/>
      <c r="B6" s="180"/>
      <c r="C6" s="184"/>
      <c r="D6" s="185"/>
      <c r="E6" s="189"/>
      <c r="F6" s="197" t="s">
        <v>14</v>
      </c>
      <c r="G6" s="199" t="s">
        <v>25</v>
      </c>
      <c r="H6" s="201" t="s">
        <v>29</v>
      </c>
      <c r="I6" s="202" t="s">
        <v>15</v>
      </c>
      <c r="J6" s="195"/>
    </row>
    <row r="7" spans="1:11" ht="15.75" customHeight="1">
      <c r="A7" s="178"/>
      <c r="B7" s="181"/>
      <c r="C7" s="186"/>
      <c r="D7" s="187"/>
      <c r="E7" s="190"/>
      <c r="F7" s="198"/>
      <c r="G7" s="200"/>
      <c r="H7" s="198"/>
      <c r="I7" s="200"/>
      <c r="J7" s="196"/>
    </row>
    <row r="8" spans="1:11" ht="14.25" customHeight="1">
      <c r="A8" s="156" t="s">
        <v>16</v>
      </c>
      <c r="B8" s="159" t="s">
        <v>4</v>
      </c>
      <c r="C8" s="7" t="s">
        <v>33</v>
      </c>
      <c r="D8" s="7"/>
      <c r="E8" s="13" t="s">
        <v>18</v>
      </c>
      <c r="F8" s="52"/>
      <c r="G8" s="53"/>
      <c r="H8" s="54"/>
      <c r="I8" s="54">
        <v>220</v>
      </c>
      <c r="J8" s="95">
        <f>SUM(F8:I8)</f>
        <v>220</v>
      </c>
    </row>
    <row r="9" spans="1:11" ht="14.25" customHeight="1">
      <c r="A9" s="157"/>
      <c r="B9" s="160"/>
      <c r="C9" s="14"/>
      <c r="D9" s="15"/>
      <c r="E9" s="16" t="s">
        <v>19</v>
      </c>
      <c r="F9" s="55">
        <v>19</v>
      </c>
      <c r="G9" s="55"/>
      <c r="H9" s="55">
        <v>834.9</v>
      </c>
      <c r="I9" s="55">
        <v>564</v>
      </c>
      <c r="J9" s="96">
        <f t="shared" ref="J9:J72" si="0">SUM(F9:I9)</f>
        <v>1417.9</v>
      </c>
    </row>
    <row r="10" spans="1:11" ht="14.25" customHeight="1">
      <c r="A10" s="157"/>
      <c r="B10" s="160"/>
      <c r="C10" s="14"/>
      <c r="D10" s="15"/>
      <c r="E10" s="16" t="s">
        <v>20</v>
      </c>
      <c r="F10" s="55">
        <v>209</v>
      </c>
      <c r="G10" s="55">
        <v>255</v>
      </c>
      <c r="H10" s="55"/>
      <c r="I10" s="55"/>
      <c r="J10" s="96">
        <f t="shared" si="0"/>
        <v>464</v>
      </c>
    </row>
    <row r="11" spans="1:11" ht="14.25" customHeight="1">
      <c r="A11" s="157"/>
      <c r="B11" s="160"/>
      <c r="C11" s="14"/>
      <c r="D11" s="15"/>
      <c r="E11" s="16" t="s">
        <v>21</v>
      </c>
      <c r="F11" s="55">
        <v>99</v>
      </c>
      <c r="G11" s="55"/>
      <c r="H11" s="55"/>
      <c r="I11" s="55"/>
      <c r="J11" s="96">
        <f t="shared" si="0"/>
        <v>99</v>
      </c>
    </row>
    <row r="12" spans="1:11" ht="14.25" customHeight="1">
      <c r="A12" s="157"/>
      <c r="B12" s="160"/>
      <c r="C12" s="14"/>
      <c r="D12" s="15"/>
      <c r="E12" s="127" t="s">
        <v>17</v>
      </c>
      <c r="F12" s="56">
        <f>SUM(F8:F11)</f>
        <v>327</v>
      </c>
      <c r="G12" s="56">
        <f t="shared" ref="G12:I12" si="1">SUM(G8:G11)</f>
        <v>255</v>
      </c>
      <c r="H12" s="56">
        <f t="shared" si="1"/>
        <v>834.9</v>
      </c>
      <c r="I12" s="56">
        <f t="shared" si="1"/>
        <v>784</v>
      </c>
      <c r="J12" s="97">
        <f t="shared" si="0"/>
        <v>2200.9</v>
      </c>
    </row>
    <row r="13" spans="1:11" ht="14.25" customHeight="1">
      <c r="A13" s="157"/>
      <c r="B13" s="160"/>
      <c r="C13" s="17" t="s">
        <v>34</v>
      </c>
      <c r="D13" s="18"/>
      <c r="E13" s="13" t="s">
        <v>18</v>
      </c>
      <c r="F13" s="54">
        <v>54</v>
      </c>
      <c r="G13" s="54">
        <v>153</v>
      </c>
      <c r="H13" s="54">
        <v>507</v>
      </c>
      <c r="I13" s="54">
        <v>2333.9</v>
      </c>
      <c r="J13" s="95">
        <f t="shared" si="0"/>
        <v>3047.9</v>
      </c>
    </row>
    <row r="14" spans="1:11" ht="14.25" customHeight="1">
      <c r="A14" s="157"/>
      <c r="B14" s="160"/>
      <c r="C14" s="10"/>
      <c r="D14" s="19"/>
      <c r="E14" s="16" t="s">
        <v>19</v>
      </c>
      <c r="F14" s="55">
        <v>338</v>
      </c>
      <c r="G14" s="55">
        <v>583</v>
      </c>
      <c r="H14" s="55">
        <v>1184.7</v>
      </c>
      <c r="I14" s="55">
        <v>855</v>
      </c>
      <c r="J14" s="96">
        <f t="shared" si="0"/>
        <v>2960.7</v>
      </c>
    </row>
    <row r="15" spans="1:11" ht="14.25" customHeight="1">
      <c r="A15" s="157"/>
      <c r="B15" s="160"/>
      <c r="C15" s="10"/>
      <c r="D15" s="19"/>
      <c r="E15" s="16" t="s">
        <v>20</v>
      </c>
      <c r="F15" s="55">
        <v>107</v>
      </c>
      <c r="G15" s="55"/>
      <c r="H15" s="55"/>
      <c r="I15" s="55"/>
      <c r="J15" s="96">
        <f t="shared" si="0"/>
        <v>107</v>
      </c>
    </row>
    <row r="16" spans="1:11" ht="14.25" customHeight="1">
      <c r="A16" s="157"/>
      <c r="B16" s="160"/>
      <c r="C16" s="10"/>
      <c r="D16" s="19"/>
      <c r="E16" s="16" t="s">
        <v>21</v>
      </c>
      <c r="F16" s="55">
        <v>217.5</v>
      </c>
      <c r="G16" s="55">
        <v>149</v>
      </c>
      <c r="H16" s="55"/>
      <c r="I16" s="55"/>
      <c r="J16" s="96">
        <f t="shared" si="0"/>
        <v>366.5</v>
      </c>
    </row>
    <row r="17" spans="1:10" ht="14.25" customHeight="1">
      <c r="A17" s="157"/>
      <c r="B17" s="160"/>
      <c r="C17" s="20"/>
      <c r="D17" s="21"/>
      <c r="E17" s="128" t="s">
        <v>17</v>
      </c>
      <c r="F17" s="109">
        <f>SUM(F13:F16)</f>
        <v>716.5</v>
      </c>
      <c r="G17" s="109">
        <f t="shared" ref="G17" si="2">SUM(G13:G16)</f>
        <v>885</v>
      </c>
      <c r="H17" s="109">
        <f t="shared" ref="H17" si="3">SUM(H13:H16)</f>
        <v>1691.7</v>
      </c>
      <c r="I17" s="109">
        <f t="shared" ref="I17" si="4">SUM(I13:I16)</f>
        <v>3188.9</v>
      </c>
      <c r="J17" s="98">
        <f t="shared" ref="J17" si="5">SUM(F17:I17)</f>
        <v>6482.1</v>
      </c>
    </row>
    <row r="18" spans="1:10" ht="14.25" customHeight="1">
      <c r="A18" s="157"/>
      <c r="B18" s="160"/>
      <c r="C18" s="10" t="s">
        <v>35</v>
      </c>
      <c r="D18" s="19"/>
      <c r="E18" s="22" t="s">
        <v>18</v>
      </c>
      <c r="F18" s="58">
        <v>163</v>
      </c>
      <c r="G18" s="58">
        <v>32</v>
      </c>
      <c r="H18" s="56">
        <v>259</v>
      </c>
      <c r="I18" s="56">
        <v>833.4</v>
      </c>
      <c r="J18" s="97">
        <f t="shared" si="0"/>
        <v>1287.4000000000001</v>
      </c>
    </row>
    <row r="19" spans="1:10" ht="14.25" customHeight="1">
      <c r="A19" s="157"/>
      <c r="B19" s="160"/>
      <c r="C19" s="10"/>
      <c r="D19" s="19"/>
      <c r="E19" s="16" t="s">
        <v>19</v>
      </c>
      <c r="F19" s="59">
        <v>205.8</v>
      </c>
      <c r="G19" s="59">
        <v>114</v>
      </c>
      <c r="H19" s="55">
        <v>5892.5999999999995</v>
      </c>
      <c r="I19" s="55">
        <v>6798.3</v>
      </c>
      <c r="J19" s="96">
        <f t="shared" si="0"/>
        <v>13010.7</v>
      </c>
    </row>
    <row r="20" spans="1:10" ht="14.25" customHeight="1">
      <c r="A20" s="157"/>
      <c r="B20" s="160"/>
      <c r="C20" s="10"/>
      <c r="D20" s="19"/>
      <c r="E20" s="16" t="s">
        <v>20</v>
      </c>
      <c r="F20" s="59">
        <v>119</v>
      </c>
      <c r="G20" s="59">
        <v>340</v>
      </c>
      <c r="H20" s="55"/>
      <c r="I20" s="55"/>
      <c r="J20" s="96">
        <f t="shared" si="0"/>
        <v>459</v>
      </c>
    </row>
    <row r="21" spans="1:10" ht="14.25" customHeight="1">
      <c r="A21" s="157"/>
      <c r="B21" s="160"/>
      <c r="C21" s="10"/>
      <c r="D21" s="19"/>
      <c r="E21" s="16" t="s">
        <v>21</v>
      </c>
      <c r="F21" s="59">
        <v>105.4</v>
      </c>
      <c r="G21" s="59">
        <v>40</v>
      </c>
      <c r="H21" s="55"/>
      <c r="I21" s="55"/>
      <c r="J21" s="96">
        <f t="shared" si="0"/>
        <v>145.4</v>
      </c>
    </row>
    <row r="22" spans="1:10" ht="14.25" customHeight="1">
      <c r="A22" s="157"/>
      <c r="B22" s="160"/>
      <c r="C22" s="10"/>
      <c r="D22" s="19"/>
      <c r="E22" s="127" t="s">
        <v>17</v>
      </c>
      <c r="F22" s="109">
        <f>SUM(F18:F21)</f>
        <v>593.20000000000005</v>
      </c>
      <c r="G22" s="109">
        <f t="shared" ref="G22" si="6">SUM(G18:G21)</f>
        <v>526</v>
      </c>
      <c r="H22" s="109">
        <f t="shared" ref="H22" si="7">SUM(H18:H21)</f>
        <v>6151.5999999999995</v>
      </c>
      <c r="I22" s="109">
        <f t="shared" ref="I22" si="8">SUM(I18:I21)</f>
        <v>7631.7</v>
      </c>
      <c r="J22" s="97">
        <f t="shared" ref="J22" si="9">SUM(F22:I22)</f>
        <v>14902.5</v>
      </c>
    </row>
    <row r="23" spans="1:10" ht="14.25" customHeight="1">
      <c r="A23" s="157"/>
      <c r="B23" s="160"/>
      <c r="C23" s="23" t="s">
        <v>36</v>
      </c>
      <c r="D23" s="24"/>
      <c r="E23" s="13" t="s">
        <v>18</v>
      </c>
      <c r="F23" s="52">
        <v>60</v>
      </c>
      <c r="G23" s="52">
        <v>77.199999999999989</v>
      </c>
      <c r="H23" s="52">
        <v>273.10000000000002</v>
      </c>
      <c r="I23" s="54">
        <v>1686.8</v>
      </c>
      <c r="J23" s="95">
        <f t="shared" si="0"/>
        <v>2097.1</v>
      </c>
    </row>
    <row r="24" spans="1:10" ht="14.25" customHeight="1">
      <c r="A24" s="157"/>
      <c r="B24" s="160"/>
      <c r="C24" s="25"/>
      <c r="D24" s="26"/>
      <c r="E24" s="16" t="s">
        <v>19</v>
      </c>
      <c r="F24" s="59">
        <v>118.4</v>
      </c>
      <c r="G24" s="59">
        <v>139</v>
      </c>
      <c r="H24" s="59">
        <v>2064.1</v>
      </c>
      <c r="I24" s="55">
        <v>4307.7000000000007</v>
      </c>
      <c r="J24" s="96">
        <f t="shared" si="0"/>
        <v>6629.2000000000007</v>
      </c>
    </row>
    <row r="25" spans="1:10" ht="14.25" customHeight="1">
      <c r="A25" s="157"/>
      <c r="B25" s="160"/>
      <c r="C25" s="25"/>
      <c r="D25" s="26"/>
      <c r="E25" s="16" t="s">
        <v>20</v>
      </c>
      <c r="F25" s="59">
        <v>380.5</v>
      </c>
      <c r="G25" s="59">
        <v>327.60000000000002</v>
      </c>
      <c r="H25" s="59"/>
      <c r="I25" s="55"/>
      <c r="J25" s="96">
        <f t="shared" si="0"/>
        <v>708.1</v>
      </c>
    </row>
    <row r="26" spans="1:10" ht="14.25" customHeight="1">
      <c r="A26" s="157"/>
      <c r="B26" s="160"/>
      <c r="C26" s="25"/>
      <c r="D26" s="26"/>
      <c r="E26" s="16" t="s">
        <v>21</v>
      </c>
      <c r="F26" s="59">
        <v>45.5</v>
      </c>
      <c r="G26" s="59"/>
      <c r="H26" s="59"/>
      <c r="I26" s="55"/>
      <c r="J26" s="96">
        <f t="shared" si="0"/>
        <v>45.5</v>
      </c>
    </row>
    <row r="27" spans="1:10" ht="14.25" customHeight="1">
      <c r="A27" s="157"/>
      <c r="B27" s="160"/>
      <c r="C27" s="27"/>
      <c r="D27" s="21"/>
      <c r="E27" s="128" t="s">
        <v>17</v>
      </c>
      <c r="F27" s="109">
        <f>SUM(F23:F26)</f>
        <v>604.4</v>
      </c>
      <c r="G27" s="109">
        <f t="shared" ref="G27" si="10">SUM(G23:G26)</f>
        <v>543.79999999999995</v>
      </c>
      <c r="H27" s="109">
        <f t="shared" ref="H27" si="11">SUM(H23:H26)</f>
        <v>2337.1999999999998</v>
      </c>
      <c r="I27" s="109">
        <f t="shared" ref="I27" si="12">SUM(I23:I26)</f>
        <v>5994.5000000000009</v>
      </c>
      <c r="J27" s="98">
        <f t="shared" ref="J27" si="13">SUM(F27:I27)</f>
        <v>9479.9000000000015</v>
      </c>
    </row>
    <row r="28" spans="1:10" ht="14.25" customHeight="1">
      <c r="A28" s="157"/>
      <c r="B28" s="160"/>
      <c r="C28" s="25" t="s">
        <v>37</v>
      </c>
      <c r="D28" s="26"/>
      <c r="E28" s="22" t="s">
        <v>18</v>
      </c>
      <c r="F28" s="58"/>
      <c r="G28" s="58"/>
      <c r="H28" s="58"/>
      <c r="I28" s="56"/>
      <c r="J28" s="97">
        <f t="shared" si="0"/>
        <v>0</v>
      </c>
    </row>
    <row r="29" spans="1:10" ht="14.25" customHeight="1">
      <c r="A29" s="157"/>
      <c r="B29" s="160"/>
      <c r="C29" s="25"/>
      <c r="D29" s="26"/>
      <c r="E29" s="16" t="s">
        <v>19</v>
      </c>
      <c r="F29" s="59">
        <v>44</v>
      </c>
      <c r="G29" s="59"/>
      <c r="H29" s="59"/>
      <c r="I29" s="55"/>
      <c r="J29" s="96">
        <f t="shared" si="0"/>
        <v>44</v>
      </c>
    </row>
    <row r="30" spans="1:10" ht="14.25" customHeight="1">
      <c r="A30" s="157"/>
      <c r="B30" s="160"/>
      <c r="C30" s="25"/>
      <c r="D30" s="26"/>
      <c r="E30" s="16" t="s">
        <v>20</v>
      </c>
      <c r="F30" s="59">
        <v>30</v>
      </c>
      <c r="G30" s="59">
        <v>46</v>
      </c>
      <c r="H30" s="59"/>
      <c r="I30" s="55"/>
      <c r="J30" s="96">
        <f t="shared" si="0"/>
        <v>76</v>
      </c>
    </row>
    <row r="31" spans="1:10" ht="14.25" customHeight="1">
      <c r="A31" s="157"/>
      <c r="B31" s="160"/>
      <c r="C31" s="25"/>
      <c r="D31" s="26"/>
      <c r="E31" s="16" t="s">
        <v>21</v>
      </c>
      <c r="F31" s="59"/>
      <c r="G31" s="59"/>
      <c r="H31" s="59"/>
      <c r="I31" s="55"/>
      <c r="J31" s="96">
        <f t="shared" si="0"/>
        <v>0</v>
      </c>
    </row>
    <row r="32" spans="1:10" ht="14.25" customHeight="1">
      <c r="A32" s="157"/>
      <c r="B32" s="160"/>
      <c r="C32" s="25"/>
      <c r="D32" s="19"/>
      <c r="E32" s="127" t="s">
        <v>17</v>
      </c>
      <c r="F32" s="56">
        <f>SUM(F28:F31)</f>
        <v>74</v>
      </c>
      <c r="G32" s="56">
        <f t="shared" ref="G32" si="14">SUM(G28:G31)</f>
        <v>46</v>
      </c>
      <c r="H32" s="56">
        <f t="shared" ref="H32" si="15">SUM(H28:H31)</f>
        <v>0</v>
      </c>
      <c r="I32" s="56">
        <f t="shared" ref="I32" si="16">SUM(I28:I31)</f>
        <v>0</v>
      </c>
      <c r="J32" s="97">
        <f t="shared" ref="J32" si="17">SUM(F32:I32)</f>
        <v>120</v>
      </c>
    </row>
    <row r="33" spans="1:10" ht="14.25" customHeight="1">
      <c r="A33" s="157"/>
      <c r="B33" s="160"/>
      <c r="C33" s="23" t="s">
        <v>38</v>
      </c>
      <c r="D33" s="24"/>
      <c r="E33" s="13" t="s">
        <v>18</v>
      </c>
      <c r="F33" s="52">
        <v>159.5</v>
      </c>
      <c r="G33" s="52">
        <v>152.19999999999999</v>
      </c>
      <c r="H33" s="52">
        <v>523.4</v>
      </c>
      <c r="I33" s="54">
        <v>2375.6</v>
      </c>
      <c r="J33" s="95">
        <f t="shared" si="0"/>
        <v>3210.7</v>
      </c>
    </row>
    <row r="34" spans="1:10" ht="14.25" customHeight="1">
      <c r="A34" s="157"/>
      <c r="B34" s="160"/>
      <c r="C34" s="14"/>
      <c r="D34" s="15"/>
      <c r="E34" s="16" t="s">
        <v>19</v>
      </c>
      <c r="F34" s="59">
        <v>211.9</v>
      </c>
      <c r="G34" s="59">
        <v>198</v>
      </c>
      <c r="H34" s="59">
        <v>4349</v>
      </c>
      <c r="I34" s="55">
        <v>5203.9999999999991</v>
      </c>
      <c r="J34" s="96">
        <f t="shared" si="0"/>
        <v>9962.8999999999978</v>
      </c>
    </row>
    <row r="35" spans="1:10" ht="14.25" customHeight="1">
      <c r="A35" s="157"/>
      <c r="B35" s="160"/>
      <c r="C35" s="14"/>
      <c r="D35" s="15"/>
      <c r="E35" s="16" t="s">
        <v>20</v>
      </c>
      <c r="F35" s="59">
        <v>667.4</v>
      </c>
      <c r="G35" s="59">
        <v>627.9</v>
      </c>
      <c r="H35" s="59"/>
      <c r="I35" s="55"/>
      <c r="J35" s="96">
        <f t="shared" si="0"/>
        <v>1295.3</v>
      </c>
    </row>
    <row r="36" spans="1:10" ht="14.25" customHeight="1">
      <c r="A36" s="157"/>
      <c r="B36" s="160"/>
      <c r="C36" s="14"/>
      <c r="D36" s="15"/>
      <c r="E36" s="16" t="s">
        <v>21</v>
      </c>
      <c r="F36" s="59">
        <v>199.2</v>
      </c>
      <c r="G36" s="59">
        <v>64</v>
      </c>
      <c r="H36" s="59"/>
      <c r="I36" s="55"/>
      <c r="J36" s="96">
        <f t="shared" si="0"/>
        <v>263.2</v>
      </c>
    </row>
    <row r="37" spans="1:10" ht="14.25" customHeight="1">
      <c r="A37" s="157"/>
      <c r="B37" s="160"/>
      <c r="C37" s="28"/>
      <c r="D37" s="21"/>
      <c r="E37" s="128" t="s">
        <v>17</v>
      </c>
      <c r="F37" s="109">
        <f>SUM(F33:F36)</f>
        <v>1238</v>
      </c>
      <c r="G37" s="109">
        <f t="shared" ref="G37" si="18">SUM(G33:G36)</f>
        <v>1042.0999999999999</v>
      </c>
      <c r="H37" s="109">
        <f t="shared" ref="H37" si="19">SUM(H33:H36)</f>
        <v>4872.3999999999996</v>
      </c>
      <c r="I37" s="109">
        <f t="shared" ref="I37" si="20">SUM(I33:I36)</f>
        <v>7579.5999999999985</v>
      </c>
      <c r="J37" s="98">
        <f t="shared" ref="J37" si="21">SUM(F37:I37)</f>
        <v>14732.099999999999</v>
      </c>
    </row>
    <row r="38" spans="1:10" ht="14.25" customHeight="1">
      <c r="A38" s="157"/>
      <c r="B38" s="160"/>
      <c r="C38" s="25" t="s">
        <v>39</v>
      </c>
      <c r="D38" s="26"/>
      <c r="E38" s="22" t="s">
        <v>18</v>
      </c>
      <c r="F38" s="58">
        <v>191</v>
      </c>
      <c r="G38" s="58">
        <v>934</v>
      </c>
      <c r="H38" s="58">
        <v>2071.6999999999998</v>
      </c>
      <c r="I38" s="56">
        <v>15732.1</v>
      </c>
      <c r="J38" s="97">
        <f t="shared" si="0"/>
        <v>18928.8</v>
      </c>
    </row>
    <row r="39" spans="1:10" ht="14.25" customHeight="1">
      <c r="A39" s="157"/>
      <c r="B39" s="160"/>
      <c r="C39" s="14"/>
      <c r="D39" s="15"/>
      <c r="E39" s="16" t="s">
        <v>19</v>
      </c>
      <c r="F39" s="59">
        <v>760.6</v>
      </c>
      <c r="G39" s="59">
        <v>1223</v>
      </c>
      <c r="H39" s="59">
        <v>15073.499999999998</v>
      </c>
      <c r="I39" s="55">
        <v>41297.899999999994</v>
      </c>
      <c r="J39" s="96">
        <f t="shared" si="0"/>
        <v>58354.999999999993</v>
      </c>
    </row>
    <row r="40" spans="1:10" ht="14.25" customHeight="1">
      <c r="A40" s="157"/>
      <c r="B40" s="160"/>
      <c r="C40" s="14"/>
      <c r="D40" s="15"/>
      <c r="E40" s="16" t="s">
        <v>20</v>
      </c>
      <c r="F40" s="59">
        <v>132</v>
      </c>
      <c r="G40" s="59">
        <v>232.2</v>
      </c>
      <c r="H40" s="59"/>
      <c r="I40" s="55"/>
      <c r="J40" s="96">
        <f t="shared" si="0"/>
        <v>364.2</v>
      </c>
    </row>
    <row r="41" spans="1:10" ht="14.25" customHeight="1">
      <c r="A41" s="157"/>
      <c r="B41" s="160"/>
      <c r="C41" s="14"/>
      <c r="D41" s="15"/>
      <c r="E41" s="16" t="s">
        <v>21</v>
      </c>
      <c r="F41" s="59">
        <v>704.69999999999993</v>
      </c>
      <c r="G41" s="59">
        <v>557.09999999999991</v>
      </c>
      <c r="H41" s="59"/>
      <c r="I41" s="55"/>
      <c r="J41" s="96">
        <f t="shared" si="0"/>
        <v>1261.7999999999997</v>
      </c>
    </row>
    <row r="42" spans="1:10" ht="14.25" customHeight="1">
      <c r="A42" s="157"/>
      <c r="B42" s="160"/>
      <c r="C42" s="28"/>
      <c r="D42" s="21"/>
      <c r="E42" s="126" t="s">
        <v>17</v>
      </c>
      <c r="F42" s="109">
        <f>SUM(F38:F41)</f>
        <v>1788.2999999999997</v>
      </c>
      <c r="G42" s="109">
        <f t="shared" ref="G42" si="22">SUM(G38:G41)</f>
        <v>2946.2999999999997</v>
      </c>
      <c r="H42" s="109">
        <f t="shared" ref="H42" si="23">SUM(H38:H41)</f>
        <v>17145.199999999997</v>
      </c>
      <c r="I42" s="109">
        <f t="shared" ref="I42" si="24">SUM(I38:I41)</f>
        <v>57029.999999999993</v>
      </c>
      <c r="J42" s="98">
        <f t="shared" si="0"/>
        <v>78909.799999999988</v>
      </c>
    </row>
    <row r="43" spans="1:10" ht="18" customHeight="1">
      <c r="A43" s="157"/>
      <c r="B43" s="161"/>
      <c r="C43" s="29"/>
      <c r="D43" s="60"/>
      <c r="E43" s="31"/>
      <c r="F43" s="119">
        <f>F12+F17+F22+F27+F32+F37+F42</f>
        <v>5341.4</v>
      </c>
      <c r="G43" s="119">
        <f t="shared" ref="G43:I43" si="25">G12+G17+G22+G27+G32+G37+G42</f>
        <v>6244.2</v>
      </c>
      <c r="H43" s="119">
        <f t="shared" si="25"/>
        <v>33032.999999999993</v>
      </c>
      <c r="I43" s="119">
        <f t="shared" si="25"/>
        <v>82208.7</v>
      </c>
      <c r="J43" s="120">
        <f t="shared" ref="J43" si="26">SUM(F43:I43)</f>
        <v>126827.29999999999</v>
      </c>
    </row>
    <row r="44" spans="1:10" ht="14.25" customHeight="1">
      <c r="A44" s="157"/>
      <c r="B44" s="159" t="s">
        <v>5</v>
      </c>
      <c r="C44" s="25" t="s">
        <v>40</v>
      </c>
      <c r="D44" s="26"/>
      <c r="E44" s="22" t="s">
        <v>18</v>
      </c>
      <c r="F44" s="58">
        <v>89.5</v>
      </c>
      <c r="G44" s="58">
        <v>191.7</v>
      </c>
      <c r="H44" s="58">
        <v>636.29999999999995</v>
      </c>
      <c r="I44" s="56">
        <v>2649.3999999999996</v>
      </c>
      <c r="J44" s="97">
        <f t="shared" si="0"/>
        <v>3566.8999999999996</v>
      </c>
    </row>
    <row r="45" spans="1:10" ht="14.25" customHeight="1">
      <c r="A45" s="157"/>
      <c r="B45" s="160"/>
      <c r="C45" s="14"/>
      <c r="D45" s="15"/>
      <c r="E45" s="16" t="s">
        <v>19</v>
      </c>
      <c r="F45" s="59">
        <v>51</v>
      </c>
      <c r="G45" s="59">
        <v>362.09999999999997</v>
      </c>
      <c r="H45" s="59">
        <v>4886.5</v>
      </c>
      <c r="I45" s="55">
        <v>1878.3</v>
      </c>
      <c r="J45" s="96">
        <f t="shared" si="0"/>
        <v>7177.9000000000005</v>
      </c>
    </row>
    <row r="46" spans="1:10" ht="14.25" customHeight="1">
      <c r="A46" s="157"/>
      <c r="B46" s="160"/>
      <c r="C46" s="14"/>
      <c r="D46" s="15"/>
      <c r="E46" s="16" t="s">
        <v>20</v>
      </c>
      <c r="F46" s="59"/>
      <c r="G46" s="59"/>
      <c r="H46" s="59"/>
      <c r="I46" s="55"/>
      <c r="J46" s="96">
        <f t="shared" si="0"/>
        <v>0</v>
      </c>
    </row>
    <row r="47" spans="1:10" ht="14.25" customHeight="1">
      <c r="A47" s="157"/>
      <c r="B47" s="160"/>
      <c r="C47" s="14"/>
      <c r="D47" s="15"/>
      <c r="E47" s="16" t="s">
        <v>21</v>
      </c>
      <c r="F47" s="59">
        <v>690.4</v>
      </c>
      <c r="G47" s="59">
        <v>415.2</v>
      </c>
      <c r="H47" s="59"/>
      <c r="I47" s="55"/>
      <c r="J47" s="96">
        <f t="shared" si="0"/>
        <v>1105.5999999999999</v>
      </c>
    </row>
    <row r="48" spans="1:10" ht="14.25" customHeight="1">
      <c r="A48" s="157"/>
      <c r="B48" s="160"/>
      <c r="C48" s="28"/>
      <c r="D48" s="21"/>
      <c r="E48" s="126" t="s">
        <v>17</v>
      </c>
      <c r="F48" s="109">
        <f>SUM(F44:F47)</f>
        <v>830.9</v>
      </c>
      <c r="G48" s="109">
        <f t="shared" ref="G48" si="27">SUM(G44:G47)</f>
        <v>969</v>
      </c>
      <c r="H48" s="109">
        <f t="shared" ref="H48" si="28">SUM(H44:H47)</f>
        <v>5522.8</v>
      </c>
      <c r="I48" s="109">
        <f t="shared" ref="I48" si="29">SUM(I44:I47)</f>
        <v>4527.7</v>
      </c>
      <c r="J48" s="98">
        <f t="shared" ref="J48" si="30">SUM(F48:I48)</f>
        <v>11850.400000000001</v>
      </c>
    </row>
    <row r="49" spans="1:10" ht="14.25" customHeight="1">
      <c r="A49" s="157"/>
      <c r="B49" s="160"/>
      <c r="C49" s="25" t="s">
        <v>41</v>
      </c>
      <c r="D49" s="26"/>
      <c r="E49" s="22" t="s">
        <v>18</v>
      </c>
      <c r="F49" s="58">
        <v>161.19999999999999</v>
      </c>
      <c r="G49" s="58">
        <v>235.60000000000002</v>
      </c>
      <c r="H49" s="58">
        <v>930.5</v>
      </c>
      <c r="I49" s="56">
        <v>1440.3</v>
      </c>
      <c r="J49" s="97">
        <f t="shared" si="0"/>
        <v>2767.6</v>
      </c>
    </row>
    <row r="50" spans="1:10" ht="14.25" customHeight="1">
      <c r="A50" s="157"/>
      <c r="B50" s="160"/>
      <c r="C50" s="25"/>
      <c r="D50" s="26"/>
      <c r="E50" s="16" t="s">
        <v>19</v>
      </c>
      <c r="F50" s="59">
        <v>129</v>
      </c>
      <c r="G50" s="59">
        <v>87</v>
      </c>
      <c r="H50" s="59">
        <v>3453.0999999999995</v>
      </c>
      <c r="I50" s="55">
        <v>1884</v>
      </c>
      <c r="J50" s="96">
        <f t="shared" si="0"/>
        <v>5553.0999999999995</v>
      </c>
    </row>
    <row r="51" spans="1:10" ht="14.25" customHeight="1">
      <c r="A51" s="157"/>
      <c r="B51" s="160"/>
      <c r="C51" s="25"/>
      <c r="D51" s="26"/>
      <c r="E51" s="16" t="s">
        <v>20</v>
      </c>
      <c r="F51" s="59"/>
      <c r="G51" s="59"/>
      <c r="H51" s="59"/>
      <c r="I51" s="55"/>
      <c r="J51" s="96">
        <f t="shared" si="0"/>
        <v>0</v>
      </c>
    </row>
    <row r="52" spans="1:10" ht="14.25" customHeight="1">
      <c r="A52" s="157"/>
      <c r="B52" s="160"/>
      <c r="C52" s="25"/>
      <c r="D52" s="26"/>
      <c r="E52" s="16" t="s">
        <v>21</v>
      </c>
      <c r="F52" s="59">
        <v>566</v>
      </c>
      <c r="G52" s="59">
        <v>452.59999999999997</v>
      </c>
      <c r="H52" s="59"/>
      <c r="I52" s="55"/>
      <c r="J52" s="96">
        <f t="shared" si="0"/>
        <v>1018.5999999999999</v>
      </c>
    </row>
    <row r="53" spans="1:10" ht="14.25" customHeight="1">
      <c r="A53" s="157"/>
      <c r="B53" s="160"/>
      <c r="C53" s="25"/>
      <c r="D53" s="19"/>
      <c r="E53" s="127" t="s">
        <v>17</v>
      </c>
      <c r="F53" s="109">
        <f>SUM(F49:F52)</f>
        <v>856.2</v>
      </c>
      <c r="G53" s="109">
        <f t="shared" ref="G53" si="31">SUM(G49:G52)</f>
        <v>775.2</v>
      </c>
      <c r="H53" s="109">
        <f t="shared" ref="H53" si="32">SUM(H49:H52)</f>
        <v>4383.5999999999995</v>
      </c>
      <c r="I53" s="109">
        <f t="shared" ref="I53" si="33">SUM(I49:I52)</f>
        <v>3324.3</v>
      </c>
      <c r="J53" s="97">
        <f t="shared" ref="J53" si="34">SUM(F53:I53)</f>
        <v>9339.2999999999993</v>
      </c>
    </row>
    <row r="54" spans="1:10" ht="14.25" customHeight="1">
      <c r="A54" s="157"/>
      <c r="B54" s="160"/>
      <c r="C54" s="23" t="s">
        <v>42</v>
      </c>
      <c r="D54" s="24"/>
      <c r="E54" s="13" t="s">
        <v>18</v>
      </c>
      <c r="F54" s="52"/>
      <c r="G54" s="52"/>
      <c r="H54" s="52"/>
      <c r="I54" s="54"/>
      <c r="J54" s="95">
        <f t="shared" si="0"/>
        <v>0</v>
      </c>
    </row>
    <row r="55" spans="1:10" ht="14.25" customHeight="1">
      <c r="A55" s="157"/>
      <c r="B55" s="160"/>
      <c r="C55" s="14"/>
      <c r="D55" s="15"/>
      <c r="E55" s="16" t="s">
        <v>19</v>
      </c>
      <c r="F55" s="59"/>
      <c r="G55" s="59"/>
      <c r="H55" s="59">
        <v>70</v>
      </c>
      <c r="I55" s="55"/>
      <c r="J55" s="96">
        <f t="shared" si="0"/>
        <v>70</v>
      </c>
    </row>
    <row r="56" spans="1:10" ht="14.25" customHeight="1">
      <c r="A56" s="157"/>
      <c r="B56" s="160"/>
      <c r="C56" s="14"/>
      <c r="D56" s="15"/>
      <c r="E56" s="16" t="s">
        <v>20</v>
      </c>
      <c r="F56" s="59"/>
      <c r="G56" s="59"/>
      <c r="H56" s="59"/>
      <c r="I56" s="55"/>
      <c r="J56" s="96">
        <f t="shared" si="0"/>
        <v>0</v>
      </c>
    </row>
    <row r="57" spans="1:10" ht="14.25" customHeight="1">
      <c r="A57" s="157"/>
      <c r="B57" s="160"/>
      <c r="C57" s="14"/>
      <c r="D57" s="15"/>
      <c r="E57" s="16" t="s">
        <v>21</v>
      </c>
      <c r="F57" s="59"/>
      <c r="G57" s="59"/>
      <c r="H57" s="59"/>
      <c r="I57" s="55"/>
      <c r="J57" s="96">
        <f t="shared" si="0"/>
        <v>0</v>
      </c>
    </row>
    <row r="58" spans="1:10" ht="14.25" customHeight="1">
      <c r="A58" s="157"/>
      <c r="B58" s="160"/>
      <c r="C58" s="28"/>
      <c r="D58" s="21"/>
      <c r="E58" s="128" t="s">
        <v>17</v>
      </c>
      <c r="F58" s="109">
        <f>SUM(F54:F57)</f>
        <v>0</v>
      </c>
      <c r="G58" s="109">
        <f t="shared" ref="G58" si="35">SUM(G54:G57)</f>
        <v>0</v>
      </c>
      <c r="H58" s="109">
        <f t="shared" ref="H58" si="36">SUM(H54:H57)</f>
        <v>70</v>
      </c>
      <c r="I58" s="109">
        <f t="shared" ref="I58" si="37">SUM(I54:I57)</f>
        <v>0</v>
      </c>
      <c r="J58" s="98">
        <f t="shared" ref="J58" si="38">SUM(F58:I58)</f>
        <v>70</v>
      </c>
    </row>
    <row r="59" spans="1:10" ht="14.25" customHeight="1">
      <c r="A59" s="157"/>
      <c r="B59" s="160"/>
      <c r="C59" s="25" t="s">
        <v>43</v>
      </c>
      <c r="D59" s="26"/>
      <c r="E59" s="22" t="s">
        <v>18</v>
      </c>
      <c r="F59" s="58"/>
      <c r="G59" s="58"/>
      <c r="H59" s="58"/>
      <c r="I59" s="56"/>
      <c r="J59" s="97">
        <f t="shared" si="0"/>
        <v>0</v>
      </c>
    </row>
    <row r="60" spans="1:10" ht="14.25" customHeight="1">
      <c r="A60" s="157"/>
      <c r="B60" s="160"/>
      <c r="C60" s="14"/>
      <c r="D60" s="15"/>
      <c r="E60" s="16" t="s">
        <v>19</v>
      </c>
      <c r="F60" s="59"/>
      <c r="G60" s="59"/>
      <c r="H60" s="59">
        <v>170</v>
      </c>
      <c r="I60" s="55"/>
      <c r="J60" s="96">
        <f t="shared" si="0"/>
        <v>170</v>
      </c>
    </row>
    <row r="61" spans="1:10" ht="14.25" customHeight="1">
      <c r="A61" s="157"/>
      <c r="B61" s="160"/>
      <c r="C61" s="14"/>
      <c r="D61" s="15"/>
      <c r="E61" s="16" t="s">
        <v>20</v>
      </c>
      <c r="F61" s="59"/>
      <c r="G61" s="59"/>
      <c r="H61" s="59"/>
      <c r="I61" s="55"/>
      <c r="J61" s="96">
        <f t="shared" si="0"/>
        <v>0</v>
      </c>
    </row>
    <row r="62" spans="1:10" ht="14.25" customHeight="1">
      <c r="A62" s="157"/>
      <c r="B62" s="160"/>
      <c r="C62" s="14"/>
      <c r="D62" s="15"/>
      <c r="E62" s="16" t="s">
        <v>21</v>
      </c>
      <c r="F62" s="59"/>
      <c r="G62" s="59"/>
      <c r="H62" s="59"/>
      <c r="I62" s="55"/>
      <c r="J62" s="96">
        <f t="shared" si="0"/>
        <v>0</v>
      </c>
    </row>
    <row r="63" spans="1:10" ht="14.25" customHeight="1">
      <c r="A63" s="157"/>
      <c r="B63" s="160"/>
      <c r="C63" s="28"/>
      <c r="D63" s="21"/>
      <c r="E63" s="127" t="s">
        <v>17</v>
      </c>
      <c r="F63" s="109">
        <f>SUM(F59:F62)</f>
        <v>0</v>
      </c>
      <c r="G63" s="109">
        <f t="shared" ref="G63" si="39">SUM(G59:G62)</f>
        <v>0</v>
      </c>
      <c r="H63" s="109">
        <f t="shared" ref="H63" si="40">SUM(H59:H62)</f>
        <v>170</v>
      </c>
      <c r="I63" s="109">
        <f t="shared" ref="I63" si="41">SUM(I59:I62)</f>
        <v>0</v>
      </c>
      <c r="J63" s="98">
        <f t="shared" ref="J63" si="42">SUM(F63:I63)</f>
        <v>170</v>
      </c>
    </row>
    <row r="64" spans="1:10" ht="13.5" customHeight="1">
      <c r="A64" s="157"/>
      <c r="B64" s="160"/>
      <c r="C64" s="25" t="s">
        <v>44</v>
      </c>
      <c r="D64" s="26"/>
      <c r="E64" s="110" t="s">
        <v>18</v>
      </c>
      <c r="F64" s="58">
        <v>294.60000000000002</v>
      </c>
      <c r="G64" s="58">
        <v>280.10000000000002</v>
      </c>
      <c r="H64" s="58">
        <v>1199.3</v>
      </c>
      <c r="I64" s="56">
        <v>2834.6000000000004</v>
      </c>
      <c r="J64" s="97">
        <f t="shared" si="0"/>
        <v>4608.6000000000004</v>
      </c>
    </row>
    <row r="65" spans="1:10" ht="13.5" customHeight="1">
      <c r="A65" s="157"/>
      <c r="B65" s="160"/>
      <c r="C65" s="14"/>
      <c r="D65" s="15"/>
      <c r="E65" s="16" t="s">
        <v>19</v>
      </c>
      <c r="F65" s="59">
        <v>792</v>
      </c>
      <c r="G65" s="59">
        <v>386.5</v>
      </c>
      <c r="H65" s="59">
        <v>6891.6000000000013</v>
      </c>
      <c r="I65" s="55">
        <v>1626.8999999999999</v>
      </c>
      <c r="J65" s="96">
        <f t="shared" si="0"/>
        <v>9697.0000000000018</v>
      </c>
    </row>
    <row r="66" spans="1:10" ht="13.5" customHeight="1">
      <c r="A66" s="157"/>
      <c r="B66" s="160"/>
      <c r="C66" s="14"/>
      <c r="D66" s="15"/>
      <c r="E66" s="16" t="s">
        <v>20</v>
      </c>
      <c r="F66" s="59"/>
      <c r="G66" s="59"/>
      <c r="H66" s="59"/>
      <c r="I66" s="55"/>
      <c r="J66" s="96">
        <f t="shared" si="0"/>
        <v>0</v>
      </c>
    </row>
    <row r="67" spans="1:10" ht="13.5" customHeight="1">
      <c r="A67" s="157"/>
      <c r="B67" s="160"/>
      <c r="C67" s="14"/>
      <c r="D67" s="15"/>
      <c r="E67" s="16" t="s">
        <v>21</v>
      </c>
      <c r="F67" s="59">
        <v>280</v>
      </c>
      <c r="G67" s="59">
        <v>155.69999999999999</v>
      </c>
      <c r="H67" s="59"/>
      <c r="I67" s="55"/>
      <c r="J67" s="96">
        <f t="shared" si="0"/>
        <v>435.7</v>
      </c>
    </row>
    <row r="68" spans="1:10" ht="13.5" customHeight="1">
      <c r="A68" s="157"/>
      <c r="B68" s="160"/>
      <c r="C68" s="28"/>
      <c r="D68" s="21"/>
      <c r="E68" s="128" t="s">
        <v>17</v>
      </c>
      <c r="F68" s="109">
        <f>SUM(F64:F67)</f>
        <v>1366.6</v>
      </c>
      <c r="G68" s="109">
        <f t="shared" ref="G68" si="43">SUM(G64:G67)</f>
        <v>822.3</v>
      </c>
      <c r="H68" s="109">
        <f t="shared" ref="H68" si="44">SUM(H64:H67)</f>
        <v>8090.9000000000015</v>
      </c>
      <c r="I68" s="109">
        <f t="shared" ref="I68" si="45">SUM(I64:I67)</f>
        <v>4461.5</v>
      </c>
      <c r="J68" s="98">
        <f t="shared" ref="J68" si="46">SUM(F68:I68)</f>
        <v>14741.300000000001</v>
      </c>
    </row>
    <row r="69" spans="1:10" ht="18" customHeight="1">
      <c r="A69" s="157"/>
      <c r="B69" s="161"/>
      <c r="C69" s="29"/>
      <c r="D69" s="29"/>
      <c r="E69" s="31"/>
      <c r="F69" s="121">
        <f>F48+F53+F58+F63+F68</f>
        <v>3053.7</v>
      </c>
      <c r="G69" s="121">
        <f t="shared" ref="G69:I69" si="47">G48+G53+G58+G63+G68</f>
        <v>2566.5</v>
      </c>
      <c r="H69" s="121">
        <f t="shared" si="47"/>
        <v>18237.300000000003</v>
      </c>
      <c r="I69" s="121">
        <f t="shared" si="47"/>
        <v>12313.5</v>
      </c>
      <c r="J69" s="120">
        <f t="shared" si="0"/>
        <v>36171</v>
      </c>
    </row>
    <row r="70" spans="1:10" ht="13.5" customHeight="1">
      <c r="A70" s="157"/>
      <c r="B70" s="162" t="s">
        <v>6</v>
      </c>
      <c r="C70" s="25" t="s">
        <v>45</v>
      </c>
      <c r="D70" s="26"/>
      <c r="E70" s="22" t="s">
        <v>18</v>
      </c>
      <c r="F70" s="58"/>
      <c r="G70" s="58"/>
      <c r="H70" s="58"/>
      <c r="I70" s="56">
        <v>1192.0000000000002</v>
      </c>
      <c r="J70" s="97">
        <f t="shared" si="0"/>
        <v>1192.0000000000002</v>
      </c>
    </row>
    <row r="71" spans="1:10" ht="13.5" customHeight="1">
      <c r="A71" s="157"/>
      <c r="B71" s="163"/>
      <c r="C71" s="14"/>
      <c r="D71" s="15"/>
      <c r="E71" s="16" t="s">
        <v>19</v>
      </c>
      <c r="F71" s="59"/>
      <c r="G71" s="59"/>
      <c r="H71" s="59">
        <v>484.5</v>
      </c>
      <c r="I71" s="55">
        <v>1245</v>
      </c>
      <c r="J71" s="96">
        <f t="shared" si="0"/>
        <v>1729.5</v>
      </c>
    </row>
    <row r="72" spans="1:10" ht="13.5" customHeight="1">
      <c r="A72" s="157"/>
      <c r="B72" s="163"/>
      <c r="C72" s="14"/>
      <c r="D72" s="15"/>
      <c r="E72" s="16" t="s">
        <v>20</v>
      </c>
      <c r="F72" s="59"/>
      <c r="G72" s="59"/>
      <c r="H72" s="59"/>
      <c r="I72" s="55"/>
      <c r="J72" s="96">
        <f t="shared" si="0"/>
        <v>0</v>
      </c>
    </row>
    <row r="73" spans="1:10" ht="13.5" customHeight="1">
      <c r="A73" s="157"/>
      <c r="B73" s="163"/>
      <c r="C73" s="14"/>
      <c r="D73" s="15"/>
      <c r="E73" s="16" t="s">
        <v>21</v>
      </c>
      <c r="F73" s="59">
        <v>20</v>
      </c>
      <c r="G73" s="59"/>
      <c r="H73" s="59"/>
      <c r="I73" s="55"/>
      <c r="J73" s="96">
        <f t="shared" ref="J73:J136" si="48">SUM(F73:I73)</f>
        <v>20</v>
      </c>
    </row>
    <row r="74" spans="1:10" ht="13.5" customHeight="1">
      <c r="A74" s="157"/>
      <c r="B74" s="163"/>
      <c r="C74" s="14"/>
      <c r="D74" s="19"/>
      <c r="E74" s="127" t="s">
        <v>17</v>
      </c>
      <c r="F74" s="56">
        <f>SUM(F70:F73)</f>
        <v>20</v>
      </c>
      <c r="G74" s="56">
        <f t="shared" ref="G74" si="49">SUM(G70:G73)</f>
        <v>0</v>
      </c>
      <c r="H74" s="56">
        <f t="shared" ref="H74" si="50">SUM(H70:H73)</f>
        <v>484.5</v>
      </c>
      <c r="I74" s="56">
        <f t="shared" ref="I74" si="51">SUM(I70:I73)</f>
        <v>2437</v>
      </c>
      <c r="J74" s="97">
        <f t="shared" si="48"/>
        <v>2941.5</v>
      </c>
    </row>
    <row r="75" spans="1:10" ht="13.5" customHeight="1">
      <c r="A75" s="157"/>
      <c r="B75" s="163"/>
      <c r="C75" s="23" t="s">
        <v>46</v>
      </c>
      <c r="D75" s="24"/>
      <c r="E75" s="13" t="s">
        <v>18</v>
      </c>
      <c r="F75" s="52"/>
      <c r="G75" s="52"/>
      <c r="H75" s="52"/>
      <c r="I75" s="54"/>
      <c r="J75" s="95">
        <f t="shared" si="48"/>
        <v>0</v>
      </c>
    </row>
    <row r="76" spans="1:10" ht="13.5" customHeight="1">
      <c r="A76" s="157"/>
      <c r="B76" s="163"/>
      <c r="C76" s="25"/>
      <c r="D76" s="15"/>
      <c r="E76" s="16" t="s">
        <v>19</v>
      </c>
      <c r="F76" s="59"/>
      <c r="G76" s="59"/>
      <c r="H76" s="59">
        <v>103</v>
      </c>
      <c r="I76" s="55">
        <v>119.3</v>
      </c>
      <c r="J76" s="96">
        <f t="shared" si="48"/>
        <v>222.3</v>
      </c>
    </row>
    <row r="77" spans="1:10" ht="13.5" customHeight="1">
      <c r="A77" s="157"/>
      <c r="B77" s="163"/>
      <c r="C77" s="14"/>
      <c r="D77" s="15"/>
      <c r="E77" s="16" t="s">
        <v>20</v>
      </c>
      <c r="F77" s="59"/>
      <c r="G77" s="59"/>
      <c r="H77" s="59"/>
      <c r="I77" s="55"/>
      <c r="J77" s="96">
        <f t="shared" si="48"/>
        <v>0</v>
      </c>
    </row>
    <row r="78" spans="1:10" ht="13.5" customHeight="1">
      <c r="A78" s="157"/>
      <c r="B78" s="163"/>
      <c r="C78" s="14"/>
      <c r="D78" s="15"/>
      <c r="E78" s="16" t="s">
        <v>21</v>
      </c>
      <c r="F78" s="59"/>
      <c r="G78" s="59"/>
      <c r="H78" s="59"/>
      <c r="I78" s="55"/>
      <c r="J78" s="96">
        <f t="shared" si="48"/>
        <v>0</v>
      </c>
    </row>
    <row r="79" spans="1:10" ht="13.5" customHeight="1">
      <c r="A79" s="157"/>
      <c r="B79" s="163"/>
      <c r="C79" s="28"/>
      <c r="D79" s="21"/>
      <c r="E79" s="128" t="s">
        <v>17</v>
      </c>
      <c r="F79" s="109">
        <f>SUM(F75:F78)</f>
        <v>0</v>
      </c>
      <c r="G79" s="109">
        <f t="shared" ref="G79" si="52">SUM(G75:G78)</f>
        <v>0</v>
      </c>
      <c r="H79" s="109">
        <f t="shared" ref="H79" si="53">SUM(H75:H78)</f>
        <v>103</v>
      </c>
      <c r="I79" s="109">
        <f t="shared" ref="I79" si="54">SUM(I75:I78)</f>
        <v>119.3</v>
      </c>
      <c r="J79" s="98">
        <f t="shared" si="48"/>
        <v>222.3</v>
      </c>
    </row>
    <row r="80" spans="1:10" ht="13.5" customHeight="1">
      <c r="A80" s="157"/>
      <c r="B80" s="163"/>
      <c r="C80" s="25" t="s">
        <v>47</v>
      </c>
      <c r="D80" s="26"/>
      <c r="E80" s="22" t="s">
        <v>18</v>
      </c>
      <c r="F80" s="56"/>
      <c r="G80" s="56"/>
      <c r="H80" s="56"/>
      <c r="I80" s="56">
        <v>1419</v>
      </c>
      <c r="J80" s="97">
        <f t="shared" si="48"/>
        <v>1419</v>
      </c>
    </row>
    <row r="81" spans="1:10" ht="13.5" customHeight="1">
      <c r="A81" s="157"/>
      <c r="B81" s="163"/>
      <c r="C81" s="25"/>
      <c r="D81" s="15"/>
      <c r="E81" s="16" t="s">
        <v>19</v>
      </c>
      <c r="F81" s="55"/>
      <c r="G81" s="55"/>
      <c r="H81" s="55">
        <v>60</v>
      </c>
      <c r="I81" s="55">
        <v>798.80000000000007</v>
      </c>
      <c r="J81" s="96">
        <f t="shared" si="48"/>
        <v>858.80000000000007</v>
      </c>
    </row>
    <row r="82" spans="1:10" ht="13.5" customHeight="1">
      <c r="A82" s="157"/>
      <c r="B82" s="163"/>
      <c r="C82" s="14"/>
      <c r="D82" s="15"/>
      <c r="E82" s="16" t="s">
        <v>20</v>
      </c>
      <c r="F82" s="55"/>
      <c r="G82" s="55"/>
      <c r="H82" s="55"/>
      <c r="I82" s="55"/>
      <c r="J82" s="96">
        <f t="shared" si="48"/>
        <v>0</v>
      </c>
    </row>
    <row r="83" spans="1:10" ht="13.5" customHeight="1">
      <c r="A83" s="157"/>
      <c r="B83" s="163"/>
      <c r="C83" s="14"/>
      <c r="D83" s="15"/>
      <c r="E83" s="16" t="s">
        <v>21</v>
      </c>
      <c r="F83" s="55"/>
      <c r="G83" s="55"/>
      <c r="H83" s="55"/>
      <c r="I83" s="55"/>
      <c r="J83" s="96">
        <f t="shared" si="48"/>
        <v>0</v>
      </c>
    </row>
    <row r="84" spans="1:10" ht="13.5" customHeight="1">
      <c r="A84" s="157"/>
      <c r="B84" s="163"/>
      <c r="C84" s="28"/>
      <c r="D84" s="21"/>
      <c r="E84" s="127" t="s">
        <v>17</v>
      </c>
      <c r="F84" s="109">
        <f>SUM(F80:F83)</f>
        <v>0</v>
      </c>
      <c r="G84" s="109">
        <f t="shared" ref="G84" si="55">SUM(G80:G83)</f>
        <v>0</v>
      </c>
      <c r="H84" s="109">
        <f t="shared" ref="H84" si="56">SUM(H80:H83)</f>
        <v>60</v>
      </c>
      <c r="I84" s="109">
        <f t="shared" ref="I84" si="57">SUM(I80:I83)</f>
        <v>2217.8000000000002</v>
      </c>
      <c r="J84" s="97">
        <f t="shared" si="48"/>
        <v>2277.8000000000002</v>
      </c>
    </row>
    <row r="85" spans="1:10" ht="18" customHeight="1" thickBot="1">
      <c r="A85" s="158"/>
      <c r="B85" s="164"/>
      <c r="C85" s="32"/>
      <c r="D85" s="125"/>
      <c r="E85" s="61"/>
      <c r="F85" s="122">
        <f>F74+F79+F84</f>
        <v>20</v>
      </c>
      <c r="G85" s="122">
        <f t="shared" ref="G85:I85" si="58">G74+G79+G84</f>
        <v>0</v>
      </c>
      <c r="H85" s="122">
        <f t="shared" si="58"/>
        <v>647.5</v>
      </c>
      <c r="I85" s="122">
        <f t="shared" si="58"/>
        <v>4774.1000000000004</v>
      </c>
      <c r="J85" s="123">
        <f t="shared" si="48"/>
        <v>5441.6</v>
      </c>
    </row>
    <row r="86" spans="1:10" ht="13.5" customHeight="1">
      <c r="A86" s="165" t="s">
        <v>23</v>
      </c>
      <c r="B86" s="168" t="s">
        <v>7</v>
      </c>
      <c r="C86" s="111" t="s">
        <v>48</v>
      </c>
      <c r="D86" s="112"/>
      <c r="E86" s="113" t="s">
        <v>18</v>
      </c>
      <c r="F86" s="114">
        <v>75</v>
      </c>
      <c r="G86" s="114">
        <v>73</v>
      </c>
      <c r="H86" s="114">
        <v>350</v>
      </c>
      <c r="I86" s="115">
        <v>6082</v>
      </c>
      <c r="J86" s="99">
        <f t="shared" si="48"/>
        <v>6580</v>
      </c>
    </row>
    <row r="87" spans="1:10" ht="13.5" customHeight="1">
      <c r="A87" s="157"/>
      <c r="B87" s="160"/>
      <c r="C87" s="25"/>
      <c r="D87" s="26"/>
      <c r="E87" s="16" t="s">
        <v>19</v>
      </c>
      <c r="F87" s="59">
        <v>329</v>
      </c>
      <c r="G87" s="59">
        <v>325</v>
      </c>
      <c r="H87" s="59">
        <v>22064.399999999998</v>
      </c>
      <c r="I87" s="55">
        <v>71618.799999999988</v>
      </c>
      <c r="J87" s="96">
        <f t="shared" si="48"/>
        <v>94337.199999999983</v>
      </c>
    </row>
    <row r="88" spans="1:10" ht="13.5" customHeight="1">
      <c r="A88" s="157"/>
      <c r="B88" s="160"/>
      <c r="C88" s="25"/>
      <c r="D88" s="26"/>
      <c r="E88" s="16" t="s">
        <v>20</v>
      </c>
      <c r="F88" s="59"/>
      <c r="G88" s="59"/>
      <c r="H88" s="59"/>
      <c r="I88" s="55"/>
      <c r="J88" s="96">
        <f t="shared" si="48"/>
        <v>0</v>
      </c>
    </row>
    <row r="89" spans="1:10" ht="13.5" customHeight="1">
      <c r="A89" s="157"/>
      <c r="B89" s="160"/>
      <c r="C89" s="25"/>
      <c r="D89" s="26"/>
      <c r="E89" s="16" t="s">
        <v>21</v>
      </c>
      <c r="F89" s="59">
        <v>717.3</v>
      </c>
      <c r="G89" s="59">
        <v>1164</v>
      </c>
      <c r="H89" s="59">
        <v>361</v>
      </c>
      <c r="I89" s="55"/>
      <c r="J89" s="96">
        <f t="shared" si="48"/>
        <v>2242.3000000000002</v>
      </c>
    </row>
    <row r="90" spans="1:10" ht="13.5" customHeight="1">
      <c r="A90" s="157"/>
      <c r="B90" s="160"/>
      <c r="C90" s="25"/>
      <c r="D90" s="19"/>
      <c r="E90" s="127" t="s">
        <v>17</v>
      </c>
      <c r="F90" s="56">
        <f>SUM(F86:F89)</f>
        <v>1121.3</v>
      </c>
      <c r="G90" s="56">
        <f t="shared" ref="G90" si="59">SUM(G86:G89)</f>
        <v>1562</v>
      </c>
      <c r="H90" s="56">
        <f t="shared" ref="H90" si="60">SUM(H86:H89)</f>
        <v>22775.399999999998</v>
      </c>
      <c r="I90" s="56">
        <f t="shared" ref="I90" si="61">SUM(I86:I89)</f>
        <v>77700.799999999988</v>
      </c>
      <c r="J90" s="97">
        <f t="shared" si="48"/>
        <v>103159.49999999999</v>
      </c>
    </row>
    <row r="91" spans="1:10" ht="13.5" customHeight="1">
      <c r="A91" s="157"/>
      <c r="B91" s="160"/>
      <c r="C91" s="23" t="s">
        <v>49</v>
      </c>
      <c r="D91" s="24"/>
      <c r="E91" s="13" t="s">
        <v>18</v>
      </c>
      <c r="F91" s="52"/>
      <c r="G91" s="52"/>
      <c r="H91" s="52"/>
      <c r="I91" s="54"/>
      <c r="J91" s="95">
        <f t="shared" si="48"/>
        <v>0</v>
      </c>
    </row>
    <row r="92" spans="1:10" ht="13.5" customHeight="1">
      <c r="A92" s="157"/>
      <c r="B92" s="160"/>
      <c r="C92" s="25"/>
      <c r="D92" s="26"/>
      <c r="E92" s="16" t="s">
        <v>19</v>
      </c>
      <c r="F92" s="59"/>
      <c r="G92" s="59"/>
      <c r="H92" s="59"/>
      <c r="I92" s="55">
        <v>107.4</v>
      </c>
      <c r="J92" s="96">
        <f t="shared" si="48"/>
        <v>107.4</v>
      </c>
    </row>
    <row r="93" spans="1:10" ht="13.5" customHeight="1">
      <c r="A93" s="157"/>
      <c r="B93" s="160"/>
      <c r="C93" s="25"/>
      <c r="D93" s="26"/>
      <c r="E93" s="16" t="s">
        <v>20</v>
      </c>
      <c r="F93" s="59"/>
      <c r="G93" s="59"/>
      <c r="H93" s="59"/>
      <c r="I93" s="55"/>
      <c r="J93" s="96">
        <f t="shared" si="48"/>
        <v>0</v>
      </c>
    </row>
    <row r="94" spans="1:10" ht="13.5" customHeight="1">
      <c r="A94" s="157"/>
      <c r="B94" s="160"/>
      <c r="C94" s="25"/>
      <c r="D94" s="26"/>
      <c r="E94" s="16" t="s">
        <v>21</v>
      </c>
      <c r="F94" s="59"/>
      <c r="G94" s="59"/>
      <c r="H94" s="59"/>
      <c r="I94" s="55"/>
      <c r="J94" s="96">
        <f t="shared" si="48"/>
        <v>0</v>
      </c>
    </row>
    <row r="95" spans="1:10" ht="13.5" customHeight="1">
      <c r="A95" s="157"/>
      <c r="B95" s="160"/>
      <c r="C95" s="27"/>
      <c r="D95" s="21"/>
      <c r="E95" s="128" t="s">
        <v>17</v>
      </c>
      <c r="F95" s="109">
        <f>SUM(F91:F94)</f>
        <v>0</v>
      </c>
      <c r="G95" s="109">
        <f t="shared" ref="G95" si="62">SUM(G91:G94)</f>
        <v>0</v>
      </c>
      <c r="H95" s="109">
        <f t="shared" ref="H95" si="63">SUM(H91:H94)</f>
        <v>0</v>
      </c>
      <c r="I95" s="109">
        <f t="shared" ref="I95" si="64">SUM(I91:I94)</f>
        <v>107.4</v>
      </c>
      <c r="J95" s="98">
        <f t="shared" si="48"/>
        <v>107.4</v>
      </c>
    </row>
    <row r="96" spans="1:10" ht="13.5" customHeight="1">
      <c r="A96" s="157"/>
      <c r="B96" s="160"/>
      <c r="C96" s="25" t="s">
        <v>50</v>
      </c>
      <c r="D96" s="26"/>
      <c r="E96" s="22" t="s">
        <v>18</v>
      </c>
      <c r="F96" s="58">
        <v>500</v>
      </c>
      <c r="G96" s="58">
        <v>360</v>
      </c>
      <c r="H96" s="58">
        <v>400</v>
      </c>
      <c r="I96" s="56">
        <v>607</v>
      </c>
      <c r="J96" s="97">
        <f t="shared" si="48"/>
        <v>1867</v>
      </c>
    </row>
    <row r="97" spans="1:10" ht="13.5" customHeight="1">
      <c r="A97" s="157"/>
      <c r="B97" s="160"/>
      <c r="C97" s="25"/>
      <c r="D97" s="26"/>
      <c r="E97" s="16" t="s">
        <v>19</v>
      </c>
      <c r="F97" s="59">
        <v>2050.6999999999998</v>
      </c>
      <c r="G97" s="59">
        <v>603</v>
      </c>
      <c r="H97" s="59">
        <v>4364.7999999999993</v>
      </c>
      <c r="I97" s="55">
        <v>4594.1000000000004</v>
      </c>
      <c r="J97" s="96">
        <f t="shared" si="48"/>
        <v>11612.599999999999</v>
      </c>
    </row>
    <row r="98" spans="1:10" ht="13.5" customHeight="1">
      <c r="A98" s="157"/>
      <c r="B98" s="160"/>
      <c r="C98" s="25"/>
      <c r="D98" s="26"/>
      <c r="E98" s="16" t="s">
        <v>20</v>
      </c>
      <c r="F98" s="59"/>
      <c r="G98" s="59"/>
      <c r="H98" s="59"/>
      <c r="I98" s="55"/>
      <c r="J98" s="96">
        <f t="shared" si="48"/>
        <v>0</v>
      </c>
    </row>
    <row r="99" spans="1:10" ht="13.5" customHeight="1">
      <c r="A99" s="157"/>
      <c r="B99" s="160"/>
      <c r="C99" s="25"/>
      <c r="D99" s="26"/>
      <c r="E99" s="16" t="s">
        <v>21</v>
      </c>
      <c r="F99" s="59">
        <v>121</v>
      </c>
      <c r="G99" s="59">
        <v>70</v>
      </c>
      <c r="H99" s="59"/>
      <c r="I99" s="55"/>
      <c r="J99" s="96">
        <f t="shared" si="48"/>
        <v>191</v>
      </c>
    </row>
    <row r="100" spans="1:10" ht="13.5" customHeight="1">
      <c r="A100" s="157"/>
      <c r="B100" s="160"/>
      <c r="C100" s="25"/>
      <c r="D100" s="19"/>
      <c r="E100" s="127" t="s">
        <v>17</v>
      </c>
      <c r="F100" s="56">
        <f>SUM(F96:F99)</f>
        <v>2671.7</v>
      </c>
      <c r="G100" s="56">
        <f t="shared" ref="G100" si="65">SUM(G96:G99)</f>
        <v>1033</v>
      </c>
      <c r="H100" s="56">
        <f t="shared" ref="H100" si="66">SUM(H96:H99)</f>
        <v>4764.7999999999993</v>
      </c>
      <c r="I100" s="56">
        <f t="shared" ref="I100" si="67">SUM(I96:I99)</f>
        <v>5201.1000000000004</v>
      </c>
      <c r="J100" s="97">
        <f t="shared" si="48"/>
        <v>13670.6</v>
      </c>
    </row>
    <row r="101" spans="1:10" ht="13.5" customHeight="1">
      <c r="A101" s="157"/>
      <c r="B101" s="160"/>
      <c r="C101" s="23" t="s">
        <v>51</v>
      </c>
      <c r="D101" s="24"/>
      <c r="E101" s="13" t="s">
        <v>18</v>
      </c>
      <c r="F101" s="52">
        <v>205</v>
      </c>
      <c r="G101" s="52">
        <v>106</v>
      </c>
      <c r="H101" s="52">
        <v>562</v>
      </c>
      <c r="I101" s="54">
        <v>2179</v>
      </c>
      <c r="J101" s="95">
        <f t="shared" si="48"/>
        <v>3052</v>
      </c>
    </row>
    <row r="102" spans="1:10" ht="13.5" customHeight="1">
      <c r="A102" s="157"/>
      <c r="B102" s="160"/>
      <c r="C102" s="25"/>
      <c r="D102" s="26"/>
      <c r="E102" s="16" t="s">
        <v>19</v>
      </c>
      <c r="F102" s="59">
        <v>586.70000000000005</v>
      </c>
      <c r="G102" s="59">
        <v>260</v>
      </c>
      <c r="H102" s="59">
        <v>2954.9</v>
      </c>
      <c r="I102" s="55">
        <v>5463.7999999999993</v>
      </c>
      <c r="J102" s="96">
        <f t="shared" si="48"/>
        <v>9265.4</v>
      </c>
    </row>
    <row r="103" spans="1:10" ht="13.5" customHeight="1">
      <c r="A103" s="157"/>
      <c r="B103" s="160"/>
      <c r="C103" s="25"/>
      <c r="D103" s="26"/>
      <c r="E103" s="16" t="s">
        <v>20</v>
      </c>
      <c r="F103" s="59"/>
      <c r="G103" s="59"/>
      <c r="H103" s="59"/>
      <c r="I103" s="55"/>
      <c r="J103" s="96">
        <f t="shared" si="48"/>
        <v>0</v>
      </c>
    </row>
    <row r="104" spans="1:10" ht="13.5" customHeight="1">
      <c r="A104" s="157"/>
      <c r="B104" s="160"/>
      <c r="C104" s="25"/>
      <c r="D104" s="26"/>
      <c r="E104" s="16" t="s">
        <v>21</v>
      </c>
      <c r="F104" s="59">
        <v>10</v>
      </c>
      <c r="G104" s="59">
        <v>30</v>
      </c>
      <c r="H104" s="59"/>
      <c r="I104" s="55"/>
      <c r="J104" s="96">
        <f t="shared" si="48"/>
        <v>40</v>
      </c>
    </row>
    <row r="105" spans="1:10" ht="13.5" customHeight="1">
      <c r="A105" s="157"/>
      <c r="B105" s="160"/>
      <c r="C105" s="27"/>
      <c r="D105" s="21"/>
      <c r="E105" s="128" t="s">
        <v>17</v>
      </c>
      <c r="F105" s="57">
        <f>SUM(F101:F104)</f>
        <v>801.7</v>
      </c>
      <c r="G105" s="57">
        <f t="shared" ref="G105" si="68">SUM(G101:G104)</f>
        <v>396</v>
      </c>
      <c r="H105" s="57">
        <f t="shared" ref="H105" si="69">SUM(H101:H104)</f>
        <v>3516.9</v>
      </c>
      <c r="I105" s="57">
        <f t="shared" ref="I105" si="70">SUM(I101:I104)</f>
        <v>7642.7999999999993</v>
      </c>
      <c r="J105" s="98">
        <f t="shared" si="48"/>
        <v>12357.4</v>
      </c>
    </row>
    <row r="106" spans="1:10" ht="13.5" customHeight="1">
      <c r="A106" s="157"/>
      <c r="B106" s="160"/>
      <c r="C106" s="25" t="s">
        <v>52</v>
      </c>
      <c r="D106" s="26"/>
      <c r="E106" s="22" t="s">
        <v>18</v>
      </c>
      <c r="F106" s="58">
        <v>26.6</v>
      </c>
      <c r="G106" s="58">
        <v>40</v>
      </c>
      <c r="H106" s="58">
        <v>223</v>
      </c>
      <c r="I106" s="56">
        <v>8311</v>
      </c>
      <c r="J106" s="97">
        <f t="shared" si="48"/>
        <v>8600.6</v>
      </c>
    </row>
    <row r="107" spans="1:10" ht="13.5" customHeight="1">
      <c r="A107" s="157"/>
      <c r="B107" s="160"/>
      <c r="C107" s="25"/>
      <c r="D107" s="26"/>
      <c r="E107" s="16" t="s">
        <v>19</v>
      </c>
      <c r="F107" s="59">
        <v>28</v>
      </c>
      <c r="G107" s="59">
        <v>175.6</v>
      </c>
      <c r="H107" s="59">
        <v>5311.5</v>
      </c>
      <c r="I107" s="55">
        <v>26108.3</v>
      </c>
      <c r="J107" s="96">
        <f t="shared" si="48"/>
        <v>31623.4</v>
      </c>
    </row>
    <row r="108" spans="1:10" ht="13.5" customHeight="1">
      <c r="A108" s="157"/>
      <c r="B108" s="160"/>
      <c r="C108" s="25"/>
      <c r="D108" s="26"/>
      <c r="E108" s="16" t="s">
        <v>20</v>
      </c>
      <c r="F108" s="59"/>
      <c r="G108" s="59"/>
      <c r="H108" s="59"/>
      <c r="I108" s="55"/>
      <c r="J108" s="96">
        <f t="shared" si="48"/>
        <v>0</v>
      </c>
    </row>
    <row r="109" spans="1:10" ht="13.5" customHeight="1">
      <c r="A109" s="157"/>
      <c r="B109" s="160"/>
      <c r="C109" s="25"/>
      <c r="D109" s="26"/>
      <c r="E109" s="16" t="s">
        <v>21</v>
      </c>
      <c r="F109" s="59">
        <v>10</v>
      </c>
      <c r="G109" s="59">
        <v>90</v>
      </c>
      <c r="H109" s="59"/>
      <c r="I109" s="55"/>
      <c r="J109" s="96">
        <f t="shared" si="48"/>
        <v>100</v>
      </c>
    </row>
    <row r="110" spans="1:10" ht="13.5" customHeight="1">
      <c r="A110" s="157"/>
      <c r="B110" s="160"/>
      <c r="C110" s="25"/>
      <c r="D110" s="19"/>
      <c r="E110" s="127" t="s">
        <v>17</v>
      </c>
      <c r="F110" s="56">
        <f>SUM(F106:F109)</f>
        <v>64.599999999999994</v>
      </c>
      <c r="G110" s="56">
        <f t="shared" ref="G110" si="71">SUM(G106:G109)</f>
        <v>305.60000000000002</v>
      </c>
      <c r="H110" s="56">
        <f t="shared" ref="H110" si="72">SUM(H106:H109)</f>
        <v>5534.5</v>
      </c>
      <c r="I110" s="56">
        <f t="shared" ref="I110" si="73">SUM(I106:I109)</f>
        <v>34419.300000000003</v>
      </c>
      <c r="J110" s="97">
        <f t="shared" si="48"/>
        <v>40324</v>
      </c>
    </row>
    <row r="111" spans="1:10" ht="13.5" customHeight="1">
      <c r="A111" s="157"/>
      <c r="B111" s="160"/>
      <c r="C111" s="23" t="s">
        <v>53</v>
      </c>
      <c r="D111" s="24"/>
      <c r="E111" s="13" t="s">
        <v>18</v>
      </c>
      <c r="F111" s="52"/>
      <c r="G111" s="52"/>
      <c r="H111" s="52">
        <v>51</v>
      </c>
      <c r="I111" s="54">
        <v>8144</v>
      </c>
      <c r="J111" s="95">
        <f t="shared" si="48"/>
        <v>8195</v>
      </c>
    </row>
    <row r="112" spans="1:10" ht="13.5" customHeight="1">
      <c r="A112" s="157"/>
      <c r="B112" s="160"/>
      <c r="C112" s="25"/>
      <c r="D112" s="26"/>
      <c r="E112" s="16" t="s">
        <v>19</v>
      </c>
      <c r="F112" s="59"/>
      <c r="G112" s="59"/>
      <c r="H112" s="59">
        <v>1309</v>
      </c>
      <c r="I112" s="55">
        <v>12649</v>
      </c>
      <c r="J112" s="96">
        <f t="shared" si="48"/>
        <v>13958</v>
      </c>
    </row>
    <row r="113" spans="1:10" ht="13.5" customHeight="1">
      <c r="A113" s="157"/>
      <c r="B113" s="160"/>
      <c r="C113" s="25"/>
      <c r="D113" s="26"/>
      <c r="E113" s="16" t="s">
        <v>20</v>
      </c>
      <c r="F113" s="59"/>
      <c r="G113" s="59"/>
      <c r="H113" s="59"/>
      <c r="I113" s="55"/>
      <c r="J113" s="96">
        <f t="shared" si="48"/>
        <v>0</v>
      </c>
    </row>
    <row r="114" spans="1:10" ht="13.5" customHeight="1">
      <c r="A114" s="157"/>
      <c r="B114" s="160"/>
      <c r="C114" s="25"/>
      <c r="D114" s="26"/>
      <c r="E114" s="16" t="s">
        <v>21</v>
      </c>
      <c r="F114" s="59">
        <v>54</v>
      </c>
      <c r="G114" s="59">
        <v>222</v>
      </c>
      <c r="H114" s="59"/>
      <c r="I114" s="55"/>
      <c r="J114" s="96">
        <f t="shared" si="48"/>
        <v>276</v>
      </c>
    </row>
    <row r="115" spans="1:10" ht="13.5" customHeight="1">
      <c r="A115" s="157"/>
      <c r="B115" s="160"/>
      <c r="C115" s="27"/>
      <c r="D115" s="21"/>
      <c r="E115" s="128" t="s">
        <v>17</v>
      </c>
      <c r="F115" s="109">
        <f>SUM(F111:F114)</f>
        <v>54</v>
      </c>
      <c r="G115" s="109">
        <f t="shared" ref="G115" si="74">SUM(G111:G114)</f>
        <v>222</v>
      </c>
      <c r="H115" s="109">
        <f t="shared" ref="H115" si="75">SUM(H111:H114)</f>
        <v>1360</v>
      </c>
      <c r="I115" s="109">
        <f t="shared" ref="I115" si="76">SUM(I111:I114)</f>
        <v>20793</v>
      </c>
      <c r="J115" s="98">
        <f t="shared" si="48"/>
        <v>22429</v>
      </c>
    </row>
    <row r="116" spans="1:10" ht="13.5" customHeight="1">
      <c r="A116" s="157"/>
      <c r="B116" s="160"/>
      <c r="C116" s="33" t="s">
        <v>64</v>
      </c>
      <c r="D116" s="34"/>
      <c r="E116" s="22" t="s">
        <v>18</v>
      </c>
      <c r="F116" s="58"/>
      <c r="G116" s="58"/>
      <c r="H116" s="58"/>
      <c r="I116" s="56">
        <v>114</v>
      </c>
      <c r="J116" s="97">
        <f t="shared" si="48"/>
        <v>114</v>
      </c>
    </row>
    <row r="117" spans="1:10" ht="13.5" customHeight="1">
      <c r="A117" s="157"/>
      <c r="B117" s="160"/>
      <c r="C117" s="131"/>
      <c r="D117" s="26"/>
      <c r="E117" s="16" t="s">
        <v>19</v>
      </c>
      <c r="F117" s="59">
        <v>61</v>
      </c>
      <c r="G117" s="59">
        <v>110</v>
      </c>
      <c r="H117" s="59">
        <v>980</v>
      </c>
      <c r="I117" s="55">
        <v>3171</v>
      </c>
      <c r="J117" s="96">
        <f t="shared" si="48"/>
        <v>4322</v>
      </c>
    </row>
    <row r="118" spans="1:10" ht="13.5" customHeight="1">
      <c r="A118" s="157"/>
      <c r="B118" s="160"/>
      <c r="C118" s="25"/>
      <c r="D118" s="26"/>
      <c r="E118" s="16" t="s">
        <v>20</v>
      </c>
      <c r="F118" s="59"/>
      <c r="G118" s="59"/>
      <c r="H118" s="59"/>
      <c r="I118" s="55"/>
      <c r="J118" s="96">
        <f t="shared" si="48"/>
        <v>0</v>
      </c>
    </row>
    <row r="119" spans="1:10" ht="13.5" customHeight="1">
      <c r="A119" s="157"/>
      <c r="B119" s="160"/>
      <c r="C119" s="25"/>
      <c r="D119" s="26"/>
      <c r="E119" s="16" t="s">
        <v>21</v>
      </c>
      <c r="F119" s="59">
        <v>108</v>
      </c>
      <c r="G119" s="59">
        <v>350</v>
      </c>
      <c r="H119" s="59"/>
      <c r="I119" s="55"/>
      <c r="J119" s="96">
        <f t="shared" si="48"/>
        <v>458</v>
      </c>
    </row>
    <row r="120" spans="1:10" ht="13.5" customHeight="1">
      <c r="A120" s="157"/>
      <c r="B120" s="160"/>
      <c r="C120" s="132"/>
      <c r="D120" s="19"/>
      <c r="E120" s="127" t="s">
        <v>17</v>
      </c>
      <c r="F120" s="56">
        <f>SUM(F116:F119)</f>
        <v>169</v>
      </c>
      <c r="G120" s="56">
        <f t="shared" ref="G120" si="77">SUM(G116:G119)</f>
        <v>460</v>
      </c>
      <c r="H120" s="56">
        <f t="shared" ref="H120" si="78">SUM(H116:H119)</f>
        <v>980</v>
      </c>
      <c r="I120" s="56">
        <f t="shared" ref="I120" si="79">SUM(I116:I119)</f>
        <v>3285</v>
      </c>
      <c r="J120" s="97">
        <f t="shared" si="48"/>
        <v>4894</v>
      </c>
    </row>
    <row r="121" spans="1:10" ht="13.5" customHeight="1">
      <c r="A121" s="157"/>
      <c r="B121" s="160"/>
      <c r="C121" s="129" t="s">
        <v>65</v>
      </c>
      <c r="D121" s="62"/>
      <c r="E121" s="13" t="s">
        <v>18</v>
      </c>
      <c r="F121" s="52"/>
      <c r="G121" s="52"/>
      <c r="H121" s="52"/>
      <c r="I121" s="54"/>
      <c r="J121" s="95">
        <f t="shared" si="48"/>
        <v>0</v>
      </c>
    </row>
    <row r="122" spans="1:10" ht="13.5" customHeight="1">
      <c r="A122" s="157"/>
      <c r="B122" s="160"/>
      <c r="C122" s="25"/>
      <c r="D122" s="26"/>
      <c r="E122" s="16" t="s">
        <v>19</v>
      </c>
      <c r="F122" s="59"/>
      <c r="G122" s="59"/>
      <c r="H122" s="59">
        <v>90</v>
      </c>
      <c r="I122" s="55">
        <v>800</v>
      </c>
      <c r="J122" s="96">
        <f t="shared" si="48"/>
        <v>890</v>
      </c>
    </row>
    <row r="123" spans="1:10" ht="13.5" customHeight="1">
      <c r="A123" s="157"/>
      <c r="B123" s="160"/>
      <c r="C123" s="14"/>
      <c r="D123" s="15"/>
      <c r="E123" s="16" t="s">
        <v>20</v>
      </c>
      <c r="F123" s="59"/>
      <c r="G123" s="59"/>
      <c r="H123" s="59"/>
      <c r="I123" s="55"/>
      <c r="J123" s="96">
        <f t="shared" si="48"/>
        <v>0</v>
      </c>
    </row>
    <row r="124" spans="1:10" ht="13.5" customHeight="1">
      <c r="A124" s="157"/>
      <c r="B124" s="160"/>
      <c r="C124" s="14"/>
      <c r="D124" s="15"/>
      <c r="E124" s="16" t="s">
        <v>21</v>
      </c>
      <c r="F124" s="59"/>
      <c r="G124" s="59"/>
      <c r="H124" s="59"/>
      <c r="I124" s="55"/>
      <c r="J124" s="96">
        <f t="shared" si="48"/>
        <v>0</v>
      </c>
    </row>
    <row r="125" spans="1:10" ht="13.5" customHeight="1">
      <c r="A125" s="157"/>
      <c r="B125" s="160"/>
      <c r="C125" s="28"/>
      <c r="D125" s="21"/>
      <c r="E125" s="128" t="s">
        <v>17</v>
      </c>
      <c r="F125" s="109">
        <f>SUM(F121:F124)</f>
        <v>0</v>
      </c>
      <c r="G125" s="109">
        <f t="shared" ref="G125" si="80">SUM(G121:G124)</f>
        <v>0</v>
      </c>
      <c r="H125" s="109">
        <f t="shared" ref="H125" si="81">SUM(H121:H124)</f>
        <v>90</v>
      </c>
      <c r="I125" s="109">
        <f t="shared" ref="I125" si="82">SUM(I121:I124)</f>
        <v>800</v>
      </c>
      <c r="J125" s="98">
        <f t="shared" si="48"/>
        <v>890</v>
      </c>
    </row>
    <row r="126" spans="1:10" ht="13.5" customHeight="1">
      <c r="A126" s="157"/>
      <c r="B126" s="160"/>
      <c r="C126" s="25" t="s">
        <v>54</v>
      </c>
      <c r="D126" s="26"/>
      <c r="E126" s="22" t="s">
        <v>18</v>
      </c>
      <c r="F126" s="58"/>
      <c r="G126" s="58">
        <v>47</v>
      </c>
      <c r="H126" s="58">
        <v>99</v>
      </c>
      <c r="I126" s="56">
        <v>201</v>
      </c>
      <c r="J126" s="97">
        <f t="shared" si="48"/>
        <v>347</v>
      </c>
    </row>
    <row r="127" spans="1:10" ht="13.5" customHeight="1">
      <c r="A127" s="157"/>
      <c r="B127" s="160"/>
      <c r="C127" s="14"/>
      <c r="D127" s="15"/>
      <c r="E127" s="16" t="s">
        <v>19</v>
      </c>
      <c r="F127" s="59">
        <v>10</v>
      </c>
      <c r="G127" s="59">
        <v>30</v>
      </c>
      <c r="H127" s="59">
        <v>3101</v>
      </c>
      <c r="I127" s="55">
        <v>19386.599999999999</v>
      </c>
      <c r="J127" s="96">
        <f t="shared" si="48"/>
        <v>22527.599999999999</v>
      </c>
    </row>
    <row r="128" spans="1:10" ht="13.5" customHeight="1">
      <c r="A128" s="157"/>
      <c r="B128" s="160"/>
      <c r="C128" s="14"/>
      <c r="D128" s="15"/>
      <c r="E128" s="16" t="s">
        <v>20</v>
      </c>
      <c r="F128" s="59"/>
      <c r="G128" s="59"/>
      <c r="H128" s="59"/>
      <c r="I128" s="55"/>
      <c r="J128" s="96">
        <f t="shared" si="48"/>
        <v>0</v>
      </c>
    </row>
    <row r="129" spans="1:10" ht="13.5" customHeight="1">
      <c r="A129" s="157"/>
      <c r="B129" s="160"/>
      <c r="C129" s="14"/>
      <c r="D129" s="15"/>
      <c r="E129" s="16" t="s">
        <v>21</v>
      </c>
      <c r="F129" s="59">
        <v>15</v>
      </c>
      <c r="G129" s="59">
        <v>161</v>
      </c>
      <c r="H129" s="59"/>
      <c r="I129" s="55"/>
      <c r="J129" s="96">
        <f t="shared" si="48"/>
        <v>176</v>
      </c>
    </row>
    <row r="130" spans="1:10" ht="13.5" customHeight="1">
      <c r="A130" s="157"/>
      <c r="B130" s="160"/>
      <c r="C130" s="28"/>
      <c r="D130" s="21"/>
      <c r="E130" s="128" t="s">
        <v>17</v>
      </c>
      <c r="F130" s="109">
        <f>SUM(F126:F129)</f>
        <v>25</v>
      </c>
      <c r="G130" s="109">
        <f t="shared" ref="G130" si="83">SUM(G126:G129)</f>
        <v>238</v>
      </c>
      <c r="H130" s="109">
        <f t="shared" ref="H130" si="84">SUM(H126:H129)</f>
        <v>3200</v>
      </c>
      <c r="I130" s="109">
        <f t="shared" ref="I130" si="85">SUM(I126:I129)</f>
        <v>19587.599999999999</v>
      </c>
      <c r="J130" s="98">
        <f t="shared" si="48"/>
        <v>23050.6</v>
      </c>
    </row>
    <row r="131" spans="1:10" ht="18" customHeight="1">
      <c r="A131" s="157"/>
      <c r="B131" s="161"/>
      <c r="C131" s="11"/>
      <c r="D131" s="11"/>
      <c r="E131" s="11"/>
      <c r="F131" s="119">
        <f>F90+F95+F100+F105+F110+F115+F120+F125+F130</f>
        <v>4907.3</v>
      </c>
      <c r="G131" s="119">
        <f t="shared" ref="G131:I131" si="86">G90+G95+G100+G105+G110+G115+G120+G125+G130</f>
        <v>4216.6000000000004</v>
      </c>
      <c r="H131" s="119">
        <f t="shared" si="86"/>
        <v>42221.599999999999</v>
      </c>
      <c r="I131" s="119">
        <f t="shared" si="86"/>
        <v>169537</v>
      </c>
      <c r="J131" s="98">
        <f t="shared" si="48"/>
        <v>220882.5</v>
      </c>
    </row>
    <row r="132" spans="1:10" ht="14.25" customHeight="1">
      <c r="A132" s="157"/>
      <c r="B132" s="162" t="s">
        <v>8</v>
      </c>
      <c r="C132" s="10" t="s">
        <v>9</v>
      </c>
      <c r="D132" s="19"/>
      <c r="E132" s="22" t="s">
        <v>18</v>
      </c>
      <c r="F132" s="58">
        <v>201</v>
      </c>
      <c r="G132" s="56">
        <v>436</v>
      </c>
      <c r="H132" s="56">
        <v>1930</v>
      </c>
      <c r="I132" s="56">
        <v>2308</v>
      </c>
      <c r="J132" s="97">
        <f t="shared" si="48"/>
        <v>4875</v>
      </c>
    </row>
    <row r="133" spans="1:10" ht="14.25" customHeight="1">
      <c r="A133" s="157"/>
      <c r="B133" s="162"/>
      <c r="C133" s="14"/>
      <c r="D133" s="15"/>
      <c r="E133" s="16" t="s">
        <v>19</v>
      </c>
      <c r="F133" s="59">
        <v>346</v>
      </c>
      <c r="G133" s="59">
        <v>717</v>
      </c>
      <c r="H133" s="55">
        <v>11570</v>
      </c>
      <c r="I133" s="55">
        <v>7498</v>
      </c>
      <c r="J133" s="96">
        <f t="shared" si="48"/>
        <v>20131</v>
      </c>
    </row>
    <row r="134" spans="1:10" ht="14.25" customHeight="1">
      <c r="A134" s="157"/>
      <c r="B134" s="162"/>
      <c r="C134" s="14"/>
      <c r="D134" s="15"/>
      <c r="E134" s="16" t="s">
        <v>20</v>
      </c>
      <c r="F134" s="59"/>
      <c r="G134" s="59"/>
      <c r="H134" s="55"/>
      <c r="I134" s="55"/>
      <c r="J134" s="96">
        <f t="shared" si="48"/>
        <v>0</v>
      </c>
    </row>
    <row r="135" spans="1:10" ht="14.25" customHeight="1">
      <c r="A135" s="157"/>
      <c r="B135" s="162"/>
      <c r="C135" s="14"/>
      <c r="D135" s="15"/>
      <c r="E135" s="16" t="s">
        <v>21</v>
      </c>
      <c r="F135" s="59">
        <v>1686</v>
      </c>
      <c r="G135" s="59">
        <v>2499</v>
      </c>
      <c r="H135" s="55">
        <v>161</v>
      </c>
      <c r="I135" s="55"/>
      <c r="J135" s="96">
        <f t="shared" si="48"/>
        <v>4346</v>
      </c>
    </row>
    <row r="136" spans="1:10" ht="14.25" customHeight="1">
      <c r="A136" s="157"/>
      <c r="B136" s="162"/>
      <c r="C136" s="14"/>
      <c r="D136" s="19"/>
      <c r="E136" s="127" t="s">
        <v>17</v>
      </c>
      <c r="F136" s="56">
        <f>SUM(F132:F135)</f>
        <v>2233</v>
      </c>
      <c r="G136" s="56">
        <f t="shared" ref="G136:I136" si="87">SUM(G132:G135)</f>
        <v>3652</v>
      </c>
      <c r="H136" s="56">
        <f t="shared" si="87"/>
        <v>13661</v>
      </c>
      <c r="I136" s="56">
        <f t="shared" si="87"/>
        <v>9806</v>
      </c>
      <c r="J136" s="97">
        <f t="shared" si="48"/>
        <v>29352</v>
      </c>
    </row>
    <row r="137" spans="1:10" ht="14.25" customHeight="1">
      <c r="A137" s="157"/>
      <c r="B137" s="162"/>
      <c r="C137" s="17" t="s">
        <v>10</v>
      </c>
      <c r="D137" s="18"/>
      <c r="E137" s="13" t="s">
        <v>18</v>
      </c>
      <c r="F137" s="52">
        <v>103</v>
      </c>
      <c r="G137" s="52">
        <v>326</v>
      </c>
      <c r="H137" s="54">
        <v>2020</v>
      </c>
      <c r="I137" s="54">
        <v>9740</v>
      </c>
      <c r="J137" s="95">
        <f t="shared" ref="J137:J200" si="88">SUM(F137:I137)</f>
        <v>12189</v>
      </c>
    </row>
    <row r="138" spans="1:10" ht="14.25" customHeight="1">
      <c r="A138" s="157"/>
      <c r="B138" s="162"/>
      <c r="C138" s="10"/>
      <c r="D138" s="19"/>
      <c r="E138" s="16" t="s">
        <v>19</v>
      </c>
      <c r="F138" s="59">
        <v>136</v>
      </c>
      <c r="G138" s="59">
        <v>366</v>
      </c>
      <c r="H138" s="55">
        <v>16941.400000000001</v>
      </c>
      <c r="I138" s="55">
        <v>17093.5</v>
      </c>
      <c r="J138" s="96">
        <f t="shared" si="88"/>
        <v>34536.9</v>
      </c>
    </row>
    <row r="139" spans="1:10" ht="14.25" customHeight="1">
      <c r="A139" s="157"/>
      <c r="B139" s="162"/>
      <c r="C139" s="10"/>
      <c r="D139" s="19"/>
      <c r="E139" s="16" t="s">
        <v>20</v>
      </c>
      <c r="F139" s="59"/>
      <c r="G139" s="59"/>
      <c r="H139" s="55"/>
      <c r="I139" s="55"/>
      <c r="J139" s="96">
        <f t="shared" si="88"/>
        <v>0</v>
      </c>
    </row>
    <row r="140" spans="1:10" ht="14.25" customHeight="1">
      <c r="A140" s="157"/>
      <c r="B140" s="162"/>
      <c r="C140" s="10"/>
      <c r="D140" s="19"/>
      <c r="E140" s="16" t="s">
        <v>21</v>
      </c>
      <c r="F140" s="59">
        <v>1412</v>
      </c>
      <c r="G140" s="59">
        <v>2228</v>
      </c>
      <c r="H140" s="55">
        <v>1612</v>
      </c>
      <c r="I140" s="55">
        <v>568</v>
      </c>
      <c r="J140" s="96">
        <f t="shared" si="88"/>
        <v>5820</v>
      </c>
    </row>
    <row r="141" spans="1:10" ht="14.25" customHeight="1">
      <c r="A141" s="157"/>
      <c r="B141" s="162"/>
      <c r="C141" s="20"/>
      <c r="D141" s="21"/>
      <c r="E141" s="128" t="s">
        <v>17</v>
      </c>
      <c r="F141" s="109">
        <f>SUM(F137:F140)</f>
        <v>1651</v>
      </c>
      <c r="G141" s="109">
        <f t="shared" ref="G141:I141" si="89">SUM(G137:G140)</f>
        <v>2920</v>
      </c>
      <c r="H141" s="109">
        <f t="shared" si="89"/>
        <v>20573.400000000001</v>
      </c>
      <c r="I141" s="109">
        <f t="shared" si="89"/>
        <v>27401.5</v>
      </c>
      <c r="J141" s="98">
        <f t="shared" si="88"/>
        <v>52545.9</v>
      </c>
    </row>
    <row r="142" spans="1:10" ht="14.25" customHeight="1">
      <c r="A142" s="157"/>
      <c r="B142" s="162"/>
      <c r="C142" s="10" t="s">
        <v>11</v>
      </c>
      <c r="D142" s="19"/>
      <c r="E142" s="22" t="s">
        <v>18</v>
      </c>
      <c r="F142" s="58">
        <v>113</v>
      </c>
      <c r="G142" s="58">
        <v>343</v>
      </c>
      <c r="H142" s="56">
        <v>875</v>
      </c>
      <c r="I142" s="56">
        <v>7137</v>
      </c>
      <c r="J142" s="97">
        <f t="shared" si="88"/>
        <v>8468</v>
      </c>
    </row>
    <row r="143" spans="1:10" ht="14.25" customHeight="1">
      <c r="A143" s="157"/>
      <c r="B143" s="162"/>
      <c r="C143" s="14"/>
      <c r="D143" s="15"/>
      <c r="E143" s="16" t="s">
        <v>19</v>
      </c>
      <c r="F143" s="59">
        <v>92</v>
      </c>
      <c r="G143" s="59">
        <v>448</v>
      </c>
      <c r="H143" s="55">
        <v>9698.7999999999993</v>
      </c>
      <c r="I143" s="55">
        <v>13037</v>
      </c>
      <c r="J143" s="96">
        <f t="shared" si="88"/>
        <v>23275.8</v>
      </c>
    </row>
    <row r="144" spans="1:10" ht="14.25" customHeight="1">
      <c r="A144" s="157"/>
      <c r="B144" s="162"/>
      <c r="C144" s="14"/>
      <c r="D144" s="15"/>
      <c r="E144" s="16" t="s">
        <v>20</v>
      </c>
      <c r="F144" s="59"/>
      <c r="G144" s="59"/>
      <c r="H144" s="55"/>
      <c r="I144" s="55"/>
      <c r="J144" s="96">
        <f t="shared" si="88"/>
        <v>0</v>
      </c>
    </row>
    <row r="145" spans="1:10" ht="14.25" customHeight="1">
      <c r="A145" s="157"/>
      <c r="B145" s="162"/>
      <c r="C145" s="14"/>
      <c r="D145" s="15"/>
      <c r="E145" s="16" t="s">
        <v>21</v>
      </c>
      <c r="F145" s="59">
        <v>612.70000000000005</v>
      </c>
      <c r="G145" s="59">
        <v>1256.7</v>
      </c>
      <c r="H145" s="55">
        <v>630.20000000000005</v>
      </c>
      <c r="I145" s="55">
        <v>370</v>
      </c>
      <c r="J145" s="96">
        <f t="shared" si="88"/>
        <v>2869.6000000000004</v>
      </c>
    </row>
    <row r="146" spans="1:10" ht="14.25" customHeight="1">
      <c r="A146" s="157"/>
      <c r="B146" s="162"/>
      <c r="C146" s="28"/>
      <c r="D146" s="19"/>
      <c r="E146" s="30" t="s">
        <v>17</v>
      </c>
      <c r="F146" s="56">
        <f>SUM(F142:F145)</f>
        <v>817.7</v>
      </c>
      <c r="G146" s="56">
        <f t="shared" ref="G146:I146" si="90">SUM(G142:G145)</f>
        <v>2047.7</v>
      </c>
      <c r="H146" s="56">
        <f t="shared" si="90"/>
        <v>11204</v>
      </c>
      <c r="I146" s="56">
        <f t="shared" si="90"/>
        <v>20544</v>
      </c>
      <c r="J146" s="100">
        <f t="shared" si="88"/>
        <v>34613.4</v>
      </c>
    </row>
    <row r="147" spans="1:10" ht="18" customHeight="1">
      <c r="A147" s="157"/>
      <c r="B147" s="169"/>
      <c r="C147" s="8"/>
      <c r="D147" s="8"/>
      <c r="E147" s="8"/>
      <c r="F147" s="121">
        <f>F136+F141+F146</f>
        <v>4701.7</v>
      </c>
      <c r="G147" s="121">
        <f t="shared" ref="G147:I147" si="91">G136+G141+G146</f>
        <v>8619.7000000000007</v>
      </c>
      <c r="H147" s="121">
        <f t="shared" si="91"/>
        <v>45438.400000000001</v>
      </c>
      <c r="I147" s="121">
        <f t="shared" si="91"/>
        <v>57751.5</v>
      </c>
      <c r="J147" s="120">
        <f t="shared" si="88"/>
        <v>116511.3</v>
      </c>
    </row>
    <row r="148" spans="1:10" ht="14.25" customHeight="1">
      <c r="A148" s="166"/>
      <c r="B148" s="170" t="s">
        <v>31</v>
      </c>
      <c r="C148" s="171"/>
      <c r="D148" s="172"/>
      <c r="E148" s="71" t="s">
        <v>18</v>
      </c>
      <c r="F148" s="75">
        <f>F8+F13+F18+F23+F28+F33+F38+F44+F49+F54+F59+F64+F70+F75+F80+F86+F91+F96+F101+F106+F111+F116+F121+F126+F132+F137+F142</f>
        <v>2396.4</v>
      </c>
      <c r="G148" s="75">
        <f t="shared" ref="G148:I148" si="92">G8+G13+G18+G23+G28+G33+G38+G44+G49+G54+G59+G64+G70+G75+G80+G86+G91+G96+G101+G106+G111+G116+G121+G126+G132+G137+G142</f>
        <v>3786.8</v>
      </c>
      <c r="H148" s="75">
        <f t="shared" si="92"/>
        <v>12910.3</v>
      </c>
      <c r="I148" s="75">
        <f t="shared" si="92"/>
        <v>77540.100000000006</v>
      </c>
      <c r="J148" s="101">
        <f t="shared" si="88"/>
        <v>96633.600000000006</v>
      </c>
    </row>
    <row r="149" spans="1:10" ht="14.25" customHeight="1">
      <c r="A149" s="166"/>
      <c r="B149" s="173"/>
      <c r="C149" s="173"/>
      <c r="D149" s="174"/>
      <c r="E149" s="72" t="s">
        <v>19</v>
      </c>
      <c r="F149" s="76">
        <f t="shared" ref="F149:I151" si="93">F9+F14+F19+F24+F29+F34+F39+F45+F50+F55+F60+F65+F71+F76+F81+F87+F92+F97+F102+F107+F112+F117+F122+F127+F133+F138+F143</f>
        <v>6309.0999999999995</v>
      </c>
      <c r="G149" s="76">
        <f t="shared" si="93"/>
        <v>6127.2000000000007</v>
      </c>
      <c r="H149" s="76">
        <f t="shared" si="93"/>
        <v>123903.3</v>
      </c>
      <c r="I149" s="76">
        <f t="shared" si="93"/>
        <v>248106.69999999998</v>
      </c>
      <c r="J149" s="102">
        <f t="shared" si="88"/>
        <v>384446.3</v>
      </c>
    </row>
    <row r="150" spans="1:10" ht="14.25" customHeight="1">
      <c r="A150" s="166"/>
      <c r="B150" s="173"/>
      <c r="C150" s="173"/>
      <c r="D150" s="174"/>
      <c r="E150" s="72" t="s">
        <v>20</v>
      </c>
      <c r="F150" s="76">
        <f t="shared" si="93"/>
        <v>1644.9</v>
      </c>
      <c r="G150" s="76">
        <f t="shared" si="93"/>
        <v>1828.7</v>
      </c>
      <c r="H150" s="76">
        <f t="shared" si="93"/>
        <v>0</v>
      </c>
      <c r="I150" s="76">
        <f t="shared" si="93"/>
        <v>0</v>
      </c>
      <c r="J150" s="102">
        <f t="shared" si="88"/>
        <v>3473.6000000000004</v>
      </c>
    </row>
    <row r="151" spans="1:10" ht="14.25" customHeight="1">
      <c r="A151" s="166"/>
      <c r="B151" s="173"/>
      <c r="C151" s="173"/>
      <c r="D151" s="174"/>
      <c r="E151" s="72" t="s">
        <v>21</v>
      </c>
      <c r="F151" s="76">
        <f t="shared" si="93"/>
        <v>7673.7</v>
      </c>
      <c r="G151" s="76">
        <f t="shared" si="93"/>
        <v>9904.3000000000011</v>
      </c>
      <c r="H151" s="76">
        <f t="shared" si="93"/>
        <v>2764.2</v>
      </c>
      <c r="I151" s="76">
        <f t="shared" si="93"/>
        <v>938</v>
      </c>
      <c r="J151" s="102">
        <f t="shared" si="88"/>
        <v>21280.2</v>
      </c>
    </row>
    <row r="152" spans="1:10" ht="14.25" hidden="1" customHeight="1">
      <c r="A152" s="166"/>
      <c r="B152" s="173"/>
      <c r="C152" s="173"/>
      <c r="D152" s="174"/>
      <c r="E152" s="73" t="s">
        <v>22</v>
      </c>
      <c r="F152" s="77"/>
      <c r="G152" s="77"/>
      <c r="H152" s="77"/>
      <c r="I152" s="77"/>
      <c r="J152" s="103">
        <f t="shared" si="88"/>
        <v>0</v>
      </c>
    </row>
    <row r="153" spans="1:10" ht="14.25" customHeight="1">
      <c r="A153" s="166"/>
      <c r="B153" s="173"/>
      <c r="C153" s="173"/>
      <c r="D153" s="173"/>
      <c r="E153" s="133"/>
      <c r="F153" s="78">
        <f>SUM(F148:F151)</f>
        <v>18024.099999999999</v>
      </c>
      <c r="G153" s="78">
        <f t="shared" ref="G153:I153" si="94">SUM(G148:G151)</f>
        <v>21647</v>
      </c>
      <c r="H153" s="78">
        <f t="shared" si="94"/>
        <v>139577.80000000002</v>
      </c>
      <c r="I153" s="78">
        <f t="shared" si="94"/>
        <v>326584.8</v>
      </c>
      <c r="J153" s="104">
        <f t="shared" si="88"/>
        <v>505833.7</v>
      </c>
    </row>
    <row r="154" spans="1:10" ht="14.25" customHeight="1" thickBot="1">
      <c r="A154" s="167"/>
      <c r="B154" s="175"/>
      <c r="C154" s="175"/>
      <c r="D154" s="175"/>
      <c r="E154" s="134"/>
      <c r="F154" s="74">
        <f>F153/$J$153</f>
        <v>3.5632461815019438E-2</v>
      </c>
      <c r="G154" s="74">
        <f t="shared" ref="G154:I154" si="95">G153/$J$153</f>
        <v>4.2794697150466646E-2</v>
      </c>
      <c r="H154" s="74">
        <f t="shared" si="95"/>
        <v>0.27593614264925415</v>
      </c>
      <c r="I154" s="74">
        <f t="shared" si="95"/>
        <v>0.64563669838525983</v>
      </c>
      <c r="J154" s="94">
        <f t="shared" si="88"/>
        <v>1</v>
      </c>
    </row>
    <row r="155" spans="1:10" ht="14.25" customHeight="1">
      <c r="A155" s="135" t="s">
        <v>24</v>
      </c>
      <c r="B155" s="139" t="s">
        <v>12</v>
      </c>
      <c r="C155" s="10" t="s">
        <v>55</v>
      </c>
      <c r="D155" s="19"/>
      <c r="E155" s="22" t="s">
        <v>18</v>
      </c>
      <c r="F155" s="58">
        <v>28</v>
      </c>
      <c r="G155" s="58">
        <v>0</v>
      </c>
      <c r="H155" s="56">
        <v>0</v>
      </c>
      <c r="I155" s="56">
        <v>0</v>
      </c>
      <c r="J155" s="97">
        <f t="shared" si="88"/>
        <v>28</v>
      </c>
    </row>
    <row r="156" spans="1:10" ht="14.25" customHeight="1">
      <c r="A156" s="135"/>
      <c r="B156" s="140"/>
      <c r="C156" s="14"/>
      <c r="D156" s="15"/>
      <c r="E156" s="16" t="s">
        <v>19</v>
      </c>
      <c r="F156" s="59"/>
      <c r="G156" s="59"/>
      <c r="H156" s="55"/>
      <c r="I156" s="55"/>
      <c r="J156" s="96">
        <f t="shared" si="88"/>
        <v>0</v>
      </c>
    </row>
    <row r="157" spans="1:10" ht="14.25" customHeight="1">
      <c r="A157" s="135"/>
      <c r="B157" s="140"/>
      <c r="C157" s="14"/>
      <c r="D157" s="15"/>
      <c r="E157" s="16" t="s">
        <v>20</v>
      </c>
      <c r="F157" s="59"/>
      <c r="G157" s="59"/>
      <c r="H157" s="55"/>
      <c r="I157" s="55"/>
      <c r="J157" s="96">
        <f t="shared" si="88"/>
        <v>0</v>
      </c>
    </row>
    <row r="158" spans="1:10" ht="14.25" customHeight="1">
      <c r="A158" s="135"/>
      <c r="B158" s="140"/>
      <c r="C158" s="14"/>
      <c r="D158" s="15"/>
      <c r="E158" s="16" t="s">
        <v>21</v>
      </c>
      <c r="F158" s="59"/>
      <c r="G158" s="59"/>
      <c r="H158" s="55"/>
      <c r="I158" s="55"/>
      <c r="J158" s="96">
        <f t="shared" si="88"/>
        <v>0</v>
      </c>
    </row>
    <row r="159" spans="1:10" ht="14.25" customHeight="1">
      <c r="A159" s="136"/>
      <c r="B159" s="140"/>
      <c r="C159" s="35"/>
      <c r="D159" s="19"/>
      <c r="E159" s="127" t="s">
        <v>17</v>
      </c>
      <c r="F159" s="56">
        <f>SUM(F155:F158)</f>
        <v>28</v>
      </c>
      <c r="G159" s="56">
        <f t="shared" ref="G159:I159" si="96">SUM(G155:G158)</f>
        <v>0</v>
      </c>
      <c r="H159" s="56">
        <f t="shared" si="96"/>
        <v>0</v>
      </c>
      <c r="I159" s="56">
        <f t="shared" si="96"/>
        <v>0</v>
      </c>
      <c r="J159" s="97">
        <f t="shared" si="88"/>
        <v>28</v>
      </c>
    </row>
    <row r="160" spans="1:10" ht="14.25" customHeight="1">
      <c r="A160" s="136"/>
      <c r="B160" s="140"/>
      <c r="C160" s="36" t="s">
        <v>56</v>
      </c>
      <c r="D160" s="37"/>
      <c r="E160" s="13" t="s">
        <v>18</v>
      </c>
      <c r="F160" s="52">
        <v>25</v>
      </c>
      <c r="G160" s="52">
        <v>92</v>
      </c>
      <c r="H160" s="54">
        <v>50</v>
      </c>
      <c r="I160" s="54"/>
      <c r="J160" s="95">
        <f t="shared" si="88"/>
        <v>167</v>
      </c>
    </row>
    <row r="161" spans="1:11" ht="14.25" customHeight="1">
      <c r="A161" s="136"/>
      <c r="B161" s="140"/>
      <c r="C161" s="10"/>
      <c r="D161" s="19"/>
      <c r="E161" s="16" t="s">
        <v>19</v>
      </c>
      <c r="F161" s="59">
        <v>767</v>
      </c>
      <c r="G161" s="59">
        <v>238.1</v>
      </c>
      <c r="H161" s="55">
        <v>1373.7</v>
      </c>
      <c r="I161" s="55">
        <v>7546.2000000000007</v>
      </c>
      <c r="J161" s="96">
        <f t="shared" si="88"/>
        <v>9925</v>
      </c>
    </row>
    <row r="162" spans="1:11" ht="14.25" customHeight="1">
      <c r="A162" s="136"/>
      <c r="B162" s="140"/>
      <c r="C162" s="10"/>
      <c r="D162" s="19"/>
      <c r="E162" s="16" t="s">
        <v>20</v>
      </c>
      <c r="F162" s="59"/>
      <c r="G162" s="59"/>
      <c r="H162" s="55"/>
      <c r="I162" s="55"/>
      <c r="J162" s="96">
        <f t="shared" si="88"/>
        <v>0</v>
      </c>
    </row>
    <row r="163" spans="1:11" ht="14.25" customHeight="1">
      <c r="A163" s="136"/>
      <c r="B163" s="140"/>
      <c r="C163" s="10"/>
      <c r="D163" s="19"/>
      <c r="E163" s="16" t="s">
        <v>21</v>
      </c>
      <c r="F163" s="59">
        <v>20</v>
      </c>
      <c r="G163" s="59">
        <v>65</v>
      </c>
      <c r="H163" s="55"/>
      <c r="I163" s="55"/>
      <c r="J163" s="96">
        <f t="shared" si="88"/>
        <v>85</v>
      </c>
    </row>
    <row r="164" spans="1:11" ht="14.25" customHeight="1">
      <c r="A164" s="136"/>
      <c r="B164" s="140"/>
      <c r="C164" s="20"/>
      <c r="D164" s="21"/>
      <c r="E164" s="128" t="s">
        <v>17</v>
      </c>
      <c r="F164" s="109">
        <f>SUM(F160:F163)</f>
        <v>812</v>
      </c>
      <c r="G164" s="109">
        <f t="shared" ref="G164" si="97">SUM(G160:G163)</f>
        <v>395.1</v>
      </c>
      <c r="H164" s="109">
        <f t="shared" ref="H164" si="98">SUM(H160:H163)</f>
        <v>1423.7</v>
      </c>
      <c r="I164" s="109">
        <f t="shared" ref="I164" si="99">SUM(I160:I163)</f>
        <v>7546.2000000000007</v>
      </c>
      <c r="J164" s="98">
        <f t="shared" si="88"/>
        <v>10177</v>
      </c>
    </row>
    <row r="165" spans="1:11" ht="14.25" customHeight="1">
      <c r="A165" s="136"/>
      <c r="B165" s="140"/>
      <c r="C165" s="10" t="s">
        <v>57</v>
      </c>
      <c r="D165" s="19"/>
      <c r="E165" s="22" t="s">
        <v>18</v>
      </c>
      <c r="F165" s="58"/>
      <c r="G165" s="58"/>
      <c r="H165" s="58"/>
      <c r="I165" s="56"/>
      <c r="J165" s="97">
        <f t="shared" si="88"/>
        <v>0</v>
      </c>
    </row>
    <row r="166" spans="1:11" ht="14.25" customHeight="1">
      <c r="A166" s="136"/>
      <c r="B166" s="140"/>
      <c r="C166" s="10"/>
      <c r="D166" s="19"/>
      <c r="E166" s="16" t="s">
        <v>19</v>
      </c>
      <c r="F166" s="59"/>
      <c r="G166" s="59"/>
      <c r="H166" s="59">
        <v>350</v>
      </c>
      <c r="I166" s="55">
        <v>1521</v>
      </c>
      <c r="J166" s="96">
        <f t="shared" si="88"/>
        <v>1871</v>
      </c>
    </row>
    <row r="167" spans="1:11" ht="14.25" customHeight="1">
      <c r="A167" s="136"/>
      <c r="B167" s="140"/>
      <c r="C167" s="10"/>
      <c r="D167" s="19"/>
      <c r="E167" s="16" t="s">
        <v>20</v>
      </c>
      <c r="F167" s="59"/>
      <c r="G167" s="59"/>
      <c r="H167" s="59"/>
      <c r="I167" s="55"/>
      <c r="J167" s="96">
        <f t="shared" si="88"/>
        <v>0</v>
      </c>
    </row>
    <row r="168" spans="1:11" ht="14.25" customHeight="1">
      <c r="A168" s="136"/>
      <c r="B168" s="140"/>
      <c r="C168" s="10"/>
      <c r="D168" s="19"/>
      <c r="E168" s="16" t="s">
        <v>21</v>
      </c>
      <c r="F168" s="59"/>
      <c r="G168" s="59"/>
      <c r="H168" s="59"/>
      <c r="I168" s="55"/>
      <c r="J168" s="96">
        <f t="shared" si="88"/>
        <v>0</v>
      </c>
    </row>
    <row r="169" spans="1:11" ht="14.25" customHeight="1">
      <c r="A169" s="136"/>
      <c r="B169" s="140"/>
      <c r="C169" s="10"/>
      <c r="D169" s="19"/>
      <c r="E169" s="127" t="s">
        <v>17</v>
      </c>
      <c r="F169" s="109">
        <f>SUM(F165:F168)</f>
        <v>0</v>
      </c>
      <c r="G169" s="109">
        <f t="shared" ref="G169" si="100">SUM(G165:G168)</f>
        <v>0</v>
      </c>
      <c r="H169" s="109">
        <f t="shared" ref="H169" si="101">SUM(H165:H168)</f>
        <v>350</v>
      </c>
      <c r="I169" s="109">
        <f t="shared" ref="I169" si="102">SUM(I165:I168)</f>
        <v>1521</v>
      </c>
      <c r="J169" s="97">
        <f t="shared" si="88"/>
        <v>1871</v>
      </c>
    </row>
    <row r="170" spans="1:11" s="9" customFormat="1" ht="14.25" customHeight="1">
      <c r="A170" s="136"/>
      <c r="B170" s="140"/>
      <c r="C170" s="17" t="s">
        <v>58</v>
      </c>
      <c r="D170" s="38"/>
      <c r="E170" s="13" t="s">
        <v>18</v>
      </c>
      <c r="F170" s="52"/>
      <c r="G170" s="52"/>
      <c r="H170" s="54"/>
      <c r="I170" s="54"/>
      <c r="J170" s="95">
        <f t="shared" si="88"/>
        <v>0</v>
      </c>
      <c r="K170"/>
    </row>
    <row r="171" spans="1:11" s="9" customFormat="1" ht="14.25" customHeight="1">
      <c r="A171" s="136"/>
      <c r="B171" s="140"/>
      <c r="C171" s="10"/>
      <c r="D171" s="39"/>
      <c r="E171" s="16" t="s">
        <v>19</v>
      </c>
      <c r="F171" s="59"/>
      <c r="G171" s="59"/>
      <c r="H171" s="55">
        <v>365</v>
      </c>
      <c r="I171" s="55"/>
      <c r="J171" s="96">
        <f t="shared" si="88"/>
        <v>365</v>
      </c>
      <c r="K171"/>
    </row>
    <row r="172" spans="1:11" s="9" customFormat="1" ht="14.25" customHeight="1">
      <c r="A172" s="136"/>
      <c r="B172" s="140"/>
      <c r="C172" s="10"/>
      <c r="D172" s="39"/>
      <c r="E172" s="16" t="s">
        <v>20</v>
      </c>
      <c r="F172" s="59"/>
      <c r="G172" s="59"/>
      <c r="H172" s="55"/>
      <c r="I172" s="55"/>
      <c r="J172" s="96">
        <f t="shared" si="88"/>
        <v>0</v>
      </c>
      <c r="K172"/>
    </row>
    <row r="173" spans="1:11" s="9" customFormat="1" ht="14.25" customHeight="1">
      <c r="A173" s="136"/>
      <c r="B173" s="140"/>
      <c r="C173" s="10"/>
      <c r="D173" s="39"/>
      <c r="E173" s="16" t="s">
        <v>21</v>
      </c>
      <c r="F173" s="59"/>
      <c r="G173" s="59"/>
      <c r="H173" s="55"/>
      <c r="I173" s="55"/>
      <c r="J173" s="96">
        <f t="shared" si="88"/>
        <v>0</v>
      </c>
      <c r="K173"/>
    </row>
    <row r="174" spans="1:11" s="9" customFormat="1" ht="14.25" customHeight="1">
      <c r="A174" s="136"/>
      <c r="B174" s="140"/>
      <c r="C174" s="40"/>
      <c r="D174" s="21"/>
      <c r="E174" s="128" t="s">
        <v>17</v>
      </c>
      <c r="F174" s="109">
        <f>SUM(F170:F173)</f>
        <v>0</v>
      </c>
      <c r="G174" s="109">
        <f t="shared" ref="G174" si="103">SUM(G170:G173)</f>
        <v>0</v>
      </c>
      <c r="H174" s="109">
        <f t="shared" ref="H174" si="104">SUM(H170:H173)</f>
        <v>365</v>
      </c>
      <c r="I174" s="109">
        <f t="shared" ref="I174" si="105">SUM(I170:I173)</f>
        <v>0</v>
      </c>
      <c r="J174" s="98">
        <f t="shared" si="88"/>
        <v>365</v>
      </c>
      <c r="K174"/>
    </row>
    <row r="175" spans="1:11" s="9" customFormat="1" ht="14.25" customHeight="1">
      <c r="A175" s="136"/>
      <c r="B175" s="140"/>
      <c r="C175" s="10" t="s">
        <v>59</v>
      </c>
      <c r="D175" s="19"/>
      <c r="E175" s="22" t="s">
        <v>18</v>
      </c>
      <c r="F175" s="58"/>
      <c r="G175" s="58"/>
      <c r="H175" s="56"/>
      <c r="I175" s="56"/>
      <c r="J175" s="97">
        <f t="shared" si="88"/>
        <v>0</v>
      </c>
      <c r="K175"/>
    </row>
    <row r="176" spans="1:11" s="9" customFormat="1" ht="14.25" customHeight="1">
      <c r="A176" s="136"/>
      <c r="B176" s="140"/>
      <c r="C176" s="10"/>
      <c r="D176" s="19"/>
      <c r="E176" s="16" t="s">
        <v>19</v>
      </c>
      <c r="F176" s="59"/>
      <c r="G176" s="59"/>
      <c r="H176" s="55">
        <v>50</v>
      </c>
      <c r="I176" s="55"/>
      <c r="J176" s="96">
        <f t="shared" si="88"/>
        <v>50</v>
      </c>
      <c r="K176"/>
    </row>
    <row r="177" spans="1:11" s="9" customFormat="1" ht="14.25" customHeight="1">
      <c r="A177" s="136"/>
      <c r="B177" s="140"/>
      <c r="C177" s="10"/>
      <c r="D177" s="19"/>
      <c r="E177" s="16" t="s">
        <v>20</v>
      </c>
      <c r="F177" s="59"/>
      <c r="G177" s="59"/>
      <c r="H177" s="55"/>
      <c r="I177" s="55"/>
      <c r="J177" s="96">
        <f t="shared" si="88"/>
        <v>0</v>
      </c>
      <c r="K177"/>
    </row>
    <row r="178" spans="1:11" s="9" customFormat="1" ht="14.25" customHeight="1">
      <c r="A178" s="136"/>
      <c r="B178" s="140"/>
      <c r="C178" s="10"/>
      <c r="D178" s="19"/>
      <c r="E178" s="16" t="s">
        <v>21</v>
      </c>
      <c r="F178" s="59"/>
      <c r="G178" s="59"/>
      <c r="H178" s="55"/>
      <c r="I178" s="55"/>
      <c r="J178" s="96">
        <f t="shared" si="88"/>
        <v>0</v>
      </c>
      <c r="K178"/>
    </row>
    <row r="179" spans="1:11" s="9" customFormat="1" ht="14.25" customHeight="1">
      <c r="A179" s="136"/>
      <c r="B179" s="140"/>
      <c r="C179" s="33"/>
      <c r="D179" s="19"/>
      <c r="E179" s="127" t="s">
        <v>17</v>
      </c>
      <c r="F179" s="109">
        <f>SUM(F175:F178)</f>
        <v>0</v>
      </c>
      <c r="G179" s="109">
        <f t="shared" ref="G179" si="106">SUM(G175:G178)</f>
        <v>0</v>
      </c>
      <c r="H179" s="109">
        <f t="shared" ref="H179" si="107">SUM(H175:H178)</f>
        <v>50</v>
      </c>
      <c r="I179" s="109">
        <f t="shared" ref="I179" si="108">SUM(I175:I178)</f>
        <v>0</v>
      </c>
      <c r="J179" s="97">
        <f t="shared" si="88"/>
        <v>50</v>
      </c>
      <c r="K179"/>
    </row>
    <row r="180" spans="1:11" ht="14.25" customHeight="1">
      <c r="A180" s="136"/>
      <c r="B180" s="140"/>
      <c r="C180" s="36" t="s">
        <v>60</v>
      </c>
      <c r="D180" s="37"/>
      <c r="E180" s="13" t="s">
        <v>18</v>
      </c>
      <c r="F180" s="52"/>
      <c r="G180" s="52"/>
      <c r="H180" s="54"/>
      <c r="I180" s="54"/>
      <c r="J180" s="95">
        <f t="shared" si="88"/>
        <v>0</v>
      </c>
    </row>
    <row r="181" spans="1:11" ht="14.25" customHeight="1">
      <c r="A181" s="136"/>
      <c r="B181" s="140"/>
      <c r="C181" s="10"/>
      <c r="D181" s="19"/>
      <c r="E181" s="16" t="s">
        <v>19</v>
      </c>
      <c r="F181" s="59">
        <v>35</v>
      </c>
      <c r="G181" s="59"/>
      <c r="H181" s="55">
        <v>50</v>
      </c>
      <c r="I181" s="55">
        <v>128</v>
      </c>
      <c r="J181" s="96">
        <f t="shared" si="88"/>
        <v>213</v>
      </c>
    </row>
    <row r="182" spans="1:11" ht="14.25" customHeight="1">
      <c r="A182" s="136"/>
      <c r="B182" s="140"/>
      <c r="C182" s="10"/>
      <c r="D182" s="19"/>
      <c r="E182" s="16" t="s">
        <v>20</v>
      </c>
      <c r="F182" s="59"/>
      <c r="G182" s="59"/>
      <c r="H182" s="55"/>
      <c r="I182" s="55"/>
      <c r="J182" s="96">
        <f t="shared" si="88"/>
        <v>0</v>
      </c>
    </row>
    <row r="183" spans="1:11" ht="14.25" customHeight="1">
      <c r="A183" s="136"/>
      <c r="B183" s="140"/>
      <c r="C183" s="10"/>
      <c r="D183" s="19"/>
      <c r="E183" s="16" t="s">
        <v>21</v>
      </c>
      <c r="F183" s="59"/>
      <c r="G183" s="59"/>
      <c r="H183" s="55"/>
      <c r="I183" s="55"/>
      <c r="J183" s="96">
        <f t="shared" si="88"/>
        <v>0</v>
      </c>
    </row>
    <row r="184" spans="1:11" ht="14.25" customHeight="1">
      <c r="A184" s="136"/>
      <c r="B184" s="140"/>
      <c r="C184" s="41"/>
      <c r="D184" s="21"/>
      <c r="E184" s="128" t="s">
        <v>17</v>
      </c>
      <c r="F184" s="109">
        <f>SUM(F180:F183)</f>
        <v>35</v>
      </c>
      <c r="G184" s="109">
        <f t="shared" ref="G184" si="109">SUM(G180:G183)</f>
        <v>0</v>
      </c>
      <c r="H184" s="109">
        <f t="shared" ref="H184" si="110">SUM(H180:H183)</f>
        <v>50</v>
      </c>
      <c r="I184" s="109">
        <f t="shared" ref="I184" si="111">SUM(I180:I183)</f>
        <v>128</v>
      </c>
      <c r="J184" s="98">
        <f t="shared" si="88"/>
        <v>213</v>
      </c>
    </row>
    <row r="185" spans="1:11" ht="14.25" customHeight="1">
      <c r="A185" s="136"/>
      <c r="B185" s="140"/>
      <c r="C185" s="33" t="s">
        <v>61</v>
      </c>
      <c r="D185" s="34"/>
      <c r="E185" s="22" t="s">
        <v>18</v>
      </c>
      <c r="F185" s="58"/>
      <c r="G185" s="58"/>
      <c r="H185" s="58"/>
      <c r="I185" s="56">
        <v>295</v>
      </c>
      <c r="J185" s="97">
        <f t="shared" si="88"/>
        <v>295</v>
      </c>
    </row>
    <row r="186" spans="1:11" ht="14.25" customHeight="1">
      <c r="A186" s="136"/>
      <c r="B186" s="140"/>
      <c r="C186" s="10"/>
      <c r="D186" s="19"/>
      <c r="E186" s="16" t="s">
        <v>19</v>
      </c>
      <c r="F186" s="59"/>
      <c r="G186" s="59">
        <v>47</v>
      </c>
      <c r="H186" s="59">
        <v>606.70000000000005</v>
      </c>
      <c r="I186" s="55">
        <v>1722</v>
      </c>
      <c r="J186" s="96">
        <f t="shared" si="88"/>
        <v>2375.6999999999998</v>
      </c>
    </row>
    <row r="187" spans="1:11" ht="14.25" customHeight="1">
      <c r="A187" s="136"/>
      <c r="B187" s="140"/>
      <c r="C187" s="10"/>
      <c r="D187" s="19"/>
      <c r="E187" s="16" t="s">
        <v>20</v>
      </c>
      <c r="F187" s="59"/>
      <c r="G187" s="59"/>
      <c r="H187" s="59"/>
      <c r="I187" s="55"/>
      <c r="J187" s="96">
        <f t="shared" si="88"/>
        <v>0</v>
      </c>
    </row>
    <row r="188" spans="1:11" ht="14.25" customHeight="1">
      <c r="A188" s="136"/>
      <c r="B188" s="140"/>
      <c r="C188" s="10"/>
      <c r="D188" s="19"/>
      <c r="E188" s="16" t="s">
        <v>21</v>
      </c>
      <c r="F188" s="59"/>
      <c r="G188" s="59"/>
      <c r="H188" s="59"/>
      <c r="I188" s="55"/>
      <c r="J188" s="96">
        <f t="shared" si="88"/>
        <v>0</v>
      </c>
    </row>
    <row r="189" spans="1:11" ht="14.25" customHeight="1">
      <c r="A189" s="136"/>
      <c r="B189" s="140"/>
      <c r="C189" s="41"/>
      <c r="D189" s="21"/>
      <c r="E189" s="128" t="s">
        <v>17</v>
      </c>
      <c r="F189" s="109">
        <f>SUM(F185:F188)</f>
        <v>0</v>
      </c>
      <c r="G189" s="109">
        <f t="shared" ref="G189" si="112">SUM(G185:G188)</f>
        <v>47</v>
      </c>
      <c r="H189" s="109">
        <f t="shared" ref="H189" si="113">SUM(H185:H188)</f>
        <v>606.70000000000005</v>
      </c>
      <c r="I189" s="109">
        <f t="shared" ref="I189" si="114">SUM(I185:I188)</f>
        <v>2017</v>
      </c>
      <c r="J189" s="98">
        <f t="shared" si="88"/>
        <v>2670.7</v>
      </c>
    </row>
    <row r="190" spans="1:11" ht="14.25" customHeight="1">
      <c r="A190" s="136"/>
      <c r="B190" s="140"/>
      <c r="C190" s="33" t="s">
        <v>62</v>
      </c>
      <c r="D190" s="63"/>
      <c r="E190" s="22" t="s">
        <v>18</v>
      </c>
      <c r="F190" s="58"/>
      <c r="G190" s="58"/>
      <c r="H190" s="56"/>
      <c r="I190" s="56"/>
      <c r="J190" s="97">
        <f t="shared" si="88"/>
        <v>0</v>
      </c>
    </row>
    <row r="191" spans="1:11" ht="14.25" customHeight="1">
      <c r="A191" s="136"/>
      <c r="B191" s="140"/>
      <c r="C191" s="42"/>
      <c r="D191" s="43"/>
      <c r="E191" s="16" t="s">
        <v>19</v>
      </c>
      <c r="F191" s="59"/>
      <c r="G191" s="59"/>
      <c r="H191" s="55">
        <v>398</v>
      </c>
      <c r="I191" s="55">
        <v>1211</v>
      </c>
      <c r="J191" s="96">
        <f t="shared" si="88"/>
        <v>1609</v>
      </c>
    </row>
    <row r="192" spans="1:11" ht="14.25" customHeight="1">
      <c r="A192" s="136"/>
      <c r="B192" s="140"/>
      <c r="C192" s="42"/>
      <c r="D192" s="43"/>
      <c r="E192" s="16" t="s">
        <v>20</v>
      </c>
      <c r="F192" s="59"/>
      <c r="G192" s="59"/>
      <c r="H192" s="55"/>
      <c r="I192" s="55"/>
      <c r="J192" s="96">
        <f t="shared" si="88"/>
        <v>0</v>
      </c>
    </row>
    <row r="193" spans="1:10" ht="14.25" customHeight="1">
      <c r="A193" s="136"/>
      <c r="B193" s="140"/>
      <c r="C193" s="42"/>
      <c r="D193" s="43"/>
      <c r="E193" s="16" t="s">
        <v>21</v>
      </c>
      <c r="F193" s="59"/>
      <c r="G193" s="59"/>
      <c r="H193" s="55"/>
      <c r="I193" s="55"/>
      <c r="J193" s="96">
        <f t="shared" si="88"/>
        <v>0</v>
      </c>
    </row>
    <row r="194" spans="1:10" ht="14.25" customHeight="1">
      <c r="A194" s="136"/>
      <c r="B194" s="140"/>
      <c r="C194" s="42"/>
      <c r="D194" s="19"/>
      <c r="E194" s="127" t="s">
        <v>17</v>
      </c>
      <c r="F194" s="109">
        <f>SUM(F190:F193)</f>
        <v>0</v>
      </c>
      <c r="G194" s="109">
        <f t="shared" ref="G194" si="115">SUM(G190:G193)</f>
        <v>0</v>
      </c>
      <c r="H194" s="109">
        <f t="shared" ref="H194" si="116">SUM(H190:H193)</f>
        <v>398</v>
      </c>
      <c r="I194" s="109">
        <f t="shared" ref="I194" si="117">SUM(I190:I193)</f>
        <v>1211</v>
      </c>
      <c r="J194" s="97">
        <f t="shared" si="88"/>
        <v>1609</v>
      </c>
    </row>
    <row r="195" spans="1:10" ht="14.25" customHeight="1">
      <c r="A195" s="136"/>
      <c r="B195" s="140"/>
      <c r="C195" s="44" t="s">
        <v>63</v>
      </c>
      <c r="D195" s="45"/>
      <c r="E195" s="13" t="s">
        <v>18</v>
      </c>
      <c r="F195" s="52"/>
      <c r="G195" s="52"/>
      <c r="H195" s="54"/>
      <c r="I195" s="54">
        <v>119</v>
      </c>
      <c r="J195" s="95">
        <f t="shared" si="88"/>
        <v>119</v>
      </c>
    </row>
    <row r="196" spans="1:10" ht="14.25" customHeight="1">
      <c r="A196" s="136"/>
      <c r="B196" s="140"/>
      <c r="C196" s="10"/>
      <c r="D196" s="19"/>
      <c r="E196" s="16" t="s">
        <v>19</v>
      </c>
      <c r="F196" s="59"/>
      <c r="G196" s="59"/>
      <c r="H196" s="55">
        <v>575</v>
      </c>
      <c r="I196" s="55">
        <v>750</v>
      </c>
      <c r="J196" s="96">
        <f t="shared" si="88"/>
        <v>1325</v>
      </c>
    </row>
    <row r="197" spans="1:10" ht="14.25" customHeight="1">
      <c r="A197" s="136"/>
      <c r="B197" s="140"/>
      <c r="C197" s="14"/>
      <c r="D197" s="15"/>
      <c r="E197" s="16" t="s">
        <v>20</v>
      </c>
      <c r="F197" s="59"/>
      <c r="G197" s="59"/>
      <c r="H197" s="55"/>
      <c r="I197" s="55"/>
      <c r="J197" s="96">
        <f t="shared" si="88"/>
        <v>0</v>
      </c>
    </row>
    <row r="198" spans="1:10" ht="14.25" customHeight="1">
      <c r="A198" s="136"/>
      <c r="B198" s="140"/>
      <c r="C198" s="14"/>
      <c r="D198" s="15"/>
      <c r="E198" s="16" t="s">
        <v>21</v>
      </c>
      <c r="F198" s="59"/>
      <c r="G198" s="59"/>
      <c r="H198" s="55"/>
      <c r="I198" s="55"/>
      <c r="J198" s="96">
        <f t="shared" si="88"/>
        <v>0</v>
      </c>
    </row>
    <row r="199" spans="1:10" ht="14.25" customHeight="1">
      <c r="A199" s="136"/>
      <c r="B199" s="140"/>
      <c r="C199" s="28"/>
      <c r="D199" s="21"/>
      <c r="E199" s="128" t="s">
        <v>17</v>
      </c>
      <c r="F199" s="109">
        <f>SUM(F195:F198)</f>
        <v>0</v>
      </c>
      <c r="G199" s="109">
        <f t="shared" ref="G199" si="118">SUM(G195:G198)</f>
        <v>0</v>
      </c>
      <c r="H199" s="109">
        <f t="shared" ref="H199" si="119">SUM(H195:H198)</f>
        <v>575</v>
      </c>
      <c r="I199" s="109">
        <f t="shared" ref="I199" si="120">SUM(I195:I198)</f>
        <v>869</v>
      </c>
      <c r="J199" s="98">
        <f t="shared" si="88"/>
        <v>1444</v>
      </c>
    </row>
    <row r="200" spans="1:10" ht="14.25" customHeight="1">
      <c r="A200" s="136"/>
      <c r="B200" s="140"/>
      <c r="C200" s="130" t="s">
        <v>66</v>
      </c>
      <c r="D200" s="64"/>
      <c r="E200" s="13" t="s">
        <v>18</v>
      </c>
      <c r="F200" s="56"/>
      <c r="G200" s="56"/>
      <c r="H200" s="56"/>
      <c r="I200" s="56"/>
      <c r="J200" s="97">
        <f t="shared" si="88"/>
        <v>0</v>
      </c>
    </row>
    <row r="201" spans="1:10" ht="14.25" customHeight="1">
      <c r="A201" s="136"/>
      <c r="B201" s="140"/>
      <c r="C201" s="14"/>
      <c r="D201" s="64"/>
      <c r="E201" s="16" t="s">
        <v>19</v>
      </c>
      <c r="F201" s="55"/>
      <c r="G201" s="55"/>
      <c r="H201" s="55"/>
      <c r="I201" s="55">
        <v>943.19999999999993</v>
      </c>
      <c r="J201" s="96">
        <f t="shared" ref="J201:J222" si="121">SUM(F201:I201)</f>
        <v>943.19999999999993</v>
      </c>
    </row>
    <row r="202" spans="1:10" ht="14.25" customHeight="1">
      <c r="A202" s="136"/>
      <c r="B202" s="140"/>
      <c r="C202" s="14"/>
      <c r="D202" s="64"/>
      <c r="E202" s="16" t="s">
        <v>20</v>
      </c>
      <c r="F202" s="55"/>
      <c r="G202" s="55"/>
      <c r="H202" s="55"/>
      <c r="I202" s="55"/>
      <c r="J202" s="96">
        <f t="shared" si="121"/>
        <v>0</v>
      </c>
    </row>
    <row r="203" spans="1:10" ht="14.25" customHeight="1">
      <c r="A203" s="136"/>
      <c r="B203" s="140"/>
      <c r="C203" s="14"/>
      <c r="D203" s="64"/>
      <c r="E203" s="16" t="s">
        <v>21</v>
      </c>
      <c r="F203" s="55"/>
      <c r="G203" s="55"/>
      <c r="H203" s="55"/>
      <c r="I203" s="55"/>
      <c r="J203" s="96">
        <f t="shared" si="121"/>
        <v>0</v>
      </c>
    </row>
    <row r="204" spans="1:10" ht="14.25" customHeight="1">
      <c r="A204" s="136"/>
      <c r="B204" s="140"/>
      <c r="C204" s="28"/>
      <c r="D204" s="65"/>
      <c r="E204" s="66" t="s">
        <v>17</v>
      </c>
      <c r="F204" s="109">
        <f>SUM(F200:F203)</f>
        <v>0</v>
      </c>
      <c r="G204" s="109">
        <f t="shared" ref="G204" si="122">SUM(G200:G203)</f>
        <v>0</v>
      </c>
      <c r="H204" s="109">
        <f t="shared" ref="H204" si="123">SUM(H200:H203)</f>
        <v>0</v>
      </c>
      <c r="I204" s="109">
        <f t="shared" ref="I204" si="124">SUM(I200:I203)</f>
        <v>943.19999999999993</v>
      </c>
      <c r="J204" s="98">
        <f t="shared" si="121"/>
        <v>943.19999999999993</v>
      </c>
    </row>
    <row r="205" spans="1:10" ht="14.25" hidden="1" customHeight="1">
      <c r="A205" s="136"/>
      <c r="B205" s="140"/>
      <c r="C205" s="14" t="s">
        <v>28</v>
      </c>
      <c r="D205" s="64"/>
      <c r="E205" s="13" t="s">
        <v>18</v>
      </c>
      <c r="F205" s="56"/>
      <c r="G205" s="56"/>
      <c r="H205" s="56"/>
      <c r="I205" s="56"/>
      <c r="J205" s="97">
        <f t="shared" si="121"/>
        <v>0</v>
      </c>
    </row>
    <row r="206" spans="1:10" ht="14.25" hidden="1" customHeight="1">
      <c r="A206" s="136"/>
      <c r="B206" s="140"/>
      <c r="C206" s="14"/>
      <c r="D206" s="19"/>
      <c r="E206" s="16" t="s">
        <v>19</v>
      </c>
      <c r="F206" s="55"/>
      <c r="G206" s="55"/>
      <c r="H206" s="55"/>
      <c r="I206" s="55"/>
      <c r="J206" s="96">
        <f t="shared" si="121"/>
        <v>0</v>
      </c>
    </row>
    <row r="207" spans="1:10" ht="14.25" hidden="1" customHeight="1">
      <c r="A207" s="136"/>
      <c r="B207" s="140"/>
      <c r="C207" s="14"/>
      <c r="D207" s="19"/>
      <c r="E207" s="16" t="s">
        <v>20</v>
      </c>
      <c r="F207" s="55"/>
      <c r="G207" s="55"/>
      <c r="H207" s="55"/>
      <c r="I207" s="55"/>
      <c r="J207" s="96">
        <f t="shared" si="121"/>
        <v>0</v>
      </c>
    </row>
    <row r="208" spans="1:10" ht="14.25" hidden="1" customHeight="1">
      <c r="A208" s="136"/>
      <c r="B208" s="140"/>
      <c r="C208" s="14"/>
      <c r="D208" s="19"/>
      <c r="E208" s="16" t="s">
        <v>21</v>
      </c>
      <c r="F208" s="55"/>
      <c r="G208" s="55"/>
      <c r="H208" s="55"/>
      <c r="I208" s="55"/>
      <c r="J208" s="96">
        <f t="shared" si="121"/>
        <v>0</v>
      </c>
    </row>
    <row r="209" spans="1:11" ht="14.25" hidden="1" customHeight="1">
      <c r="A209" s="136"/>
      <c r="B209" s="140"/>
      <c r="C209" s="28"/>
      <c r="D209" s="65"/>
      <c r="E209" s="66" t="s">
        <v>17</v>
      </c>
      <c r="F209" s="57"/>
      <c r="G209" s="57"/>
      <c r="H209" s="57"/>
      <c r="I209" s="57"/>
      <c r="J209" s="98">
        <f t="shared" si="121"/>
        <v>0</v>
      </c>
    </row>
    <row r="210" spans="1:11" ht="18" customHeight="1">
      <c r="A210" s="136"/>
      <c r="B210" s="141"/>
      <c r="C210" s="11"/>
      <c r="D210" s="8"/>
      <c r="E210" s="8"/>
      <c r="F210" s="124">
        <f>F159+F164+F169+F174+F179+F184+F189+F194+F199+F204</f>
        <v>875</v>
      </c>
      <c r="G210" s="124">
        <f t="shared" ref="G210:I210" si="125">G159+G164+G169+G174+G179+G184+G189+G194+G199+G204</f>
        <v>442.1</v>
      </c>
      <c r="H210" s="124">
        <f t="shared" si="125"/>
        <v>3818.3999999999996</v>
      </c>
      <c r="I210" s="124">
        <f t="shared" si="125"/>
        <v>14235.400000000001</v>
      </c>
      <c r="J210" s="120">
        <f t="shared" si="121"/>
        <v>19370.900000000001</v>
      </c>
    </row>
    <row r="211" spans="1:11" ht="14.25" customHeight="1">
      <c r="A211" s="137"/>
      <c r="B211" s="142" t="s">
        <v>30</v>
      </c>
      <c r="C211" s="142"/>
      <c r="D211" s="143"/>
      <c r="E211" s="80" t="s">
        <v>18</v>
      </c>
      <c r="F211" s="81">
        <f>F155+F160+F165+F170+F175+F180+F185+F190+F195+F200</f>
        <v>53</v>
      </c>
      <c r="G211" s="81">
        <f t="shared" ref="G211:I211" si="126">G155+G160+G165+G170+G175+G180+G185+G190+G195+G200</f>
        <v>92</v>
      </c>
      <c r="H211" s="81">
        <f t="shared" si="126"/>
        <v>50</v>
      </c>
      <c r="I211" s="81">
        <f t="shared" si="126"/>
        <v>414</v>
      </c>
      <c r="J211" s="105">
        <f t="shared" si="121"/>
        <v>609</v>
      </c>
    </row>
    <row r="212" spans="1:11" ht="14.25" customHeight="1">
      <c r="A212" s="137"/>
      <c r="B212" s="144"/>
      <c r="C212" s="144"/>
      <c r="D212" s="145"/>
      <c r="E212" s="79" t="s">
        <v>19</v>
      </c>
      <c r="F212" s="82">
        <f t="shared" ref="F212:I214" si="127">F156+F161+F166+F171+F176+F181+F186+F191+F196+F201</f>
        <v>802</v>
      </c>
      <c r="G212" s="82">
        <f t="shared" si="127"/>
        <v>285.10000000000002</v>
      </c>
      <c r="H212" s="82">
        <f t="shared" si="127"/>
        <v>3768.3999999999996</v>
      </c>
      <c r="I212" s="82">
        <f t="shared" si="127"/>
        <v>13821.400000000001</v>
      </c>
      <c r="J212" s="106">
        <f t="shared" si="121"/>
        <v>18676.900000000001</v>
      </c>
    </row>
    <row r="213" spans="1:11" ht="14.25" customHeight="1">
      <c r="A213" s="137"/>
      <c r="B213" s="144"/>
      <c r="C213" s="144"/>
      <c r="D213" s="145"/>
      <c r="E213" s="79" t="s">
        <v>20</v>
      </c>
      <c r="F213" s="82">
        <f t="shared" si="127"/>
        <v>0</v>
      </c>
      <c r="G213" s="82">
        <f t="shared" si="127"/>
        <v>0</v>
      </c>
      <c r="H213" s="82">
        <f t="shared" si="127"/>
        <v>0</v>
      </c>
      <c r="I213" s="82">
        <f t="shared" si="127"/>
        <v>0</v>
      </c>
      <c r="J213" s="106">
        <f t="shared" si="121"/>
        <v>0</v>
      </c>
    </row>
    <row r="214" spans="1:11" ht="14.25" customHeight="1">
      <c r="A214" s="137"/>
      <c r="B214" s="144"/>
      <c r="C214" s="144"/>
      <c r="D214" s="145"/>
      <c r="E214" s="79" t="s">
        <v>21</v>
      </c>
      <c r="F214" s="82">
        <f t="shared" si="127"/>
        <v>20</v>
      </c>
      <c r="G214" s="82">
        <f t="shared" si="127"/>
        <v>65</v>
      </c>
      <c r="H214" s="82">
        <f t="shared" si="127"/>
        <v>0</v>
      </c>
      <c r="I214" s="82">
        <f t="shared" si="127"/>
        <v>0</v>
      </c>
      <c r="J214" s="106">
        <f t="shared" si="121"/>
        <v>85</v>
      </c>
    </row>
    <row r="215" spans="1:11" ht="14.25" customHeight="1">
      <c r="A215" s="137"/>
      <c r="B215" s="144"/>
      <c r="C215" s="144"/>
      <c r="D215" s="144"/>
      <c r="E215" s="147"/>
      <c r="F215" s="83">
        <f>SUM(F211:F214)</f>
        <v>875</v>
      </c>
      <c r="G215" s="83">
        <f t="shared" ref="G215:I215" si="128">SUM(G211:G214)</f>
        <v>442.1</v>
      </c>
      <c r="H215" s="83">
        <f t="shared" si="128"/>
        <v>3818.3999999999996</v>
      </c>
      <c r="I215" s="83">
        <f t="shared" si="128"/>
        <v>14235.400000000001</v>
      </c>
      <c r="J215" s="107">
        <f t="shared" si="121"/>
        <v>19370.900000000001</v>
      </c>
    </row>
    <row r="216" spans="1:11" ht="14.25" customHeight="1">
      <c r="A216" s="138"/>
      <c r="B216" s="146"/>
      <c r="C216" s="146"/>
      <c r="D216" s="146"/>
      <c r="E216" s="148"/>
      <c r="F216" s="84">
        <f>F215/$J$215</f>
        <v>4.5170849057090789E-2</v>
      </c>
      <c r="G216" s="84">
        <f t="shared" ref="G216:I216" si="129">G215/$J$215</f>
        <v>2.2822894135016959E-2</v>
      </c>
      <c r="H216" s="84">
        <f t="shared" si="129"/>
        <v>0.19712042290239479</v>
      </c>
      <c r="I216" s="84">
        <f t="shared" si="129"/>
        <v>0.73488583390549744</v>
      </c>
      <c r="J216" s="108">
        <v>1</v>
      </c>
    </row>
    <row r="217" spans="1:11" s="118" customFormat="1" ht="14.25" customHeight="1">
      <c r="A217" s="149" t="s">
        <v>26</v>
      </c>
      <c r="B217" s="150"/>
      <c r="C217" s="150"/>
      <c r="D217" s="151"/>
      <c r="E217" s="67" t="s">
        <v>18</v>
      </c>
      <c r="F217" s="85">
        <f>F148+F211</f>
        <v>2449.4</v>
      </c>
      <c r="G217" s="85">
        <f t="shared" ref="G217:I217" si="130">G148+G211</f>
        <v>3878.8</v>
      </c>
      <c r="H217" s="85">
        <f t="shared" si="130"/>
        <v>12960.3</v>
      </c>
      <c r="I217" s="85">
        <f t="shared" si="130"/>
        <v>77954.100000000006</v>
      </c>
      <c r="J217" s="86">
        <f t="shared" si="121"/>
        <v>97242.6</v>
      </c>
      <c r="K217"/>
    </row>
    <row r="218" spans="1:11" s="118" customFormat="1" ht="14.25" customHeight="1">
      <c r="A218" s="152"/>
      <c r="B218" s="153"/>
      <c r="C218" s="153"/>
      <c r="D218" s="151"/>
      <c r="E218" s="68" t="s">
        <v>19</v>
      </c>
      <c r="F218" s="87">
        <f t="shared" ref="F218:I220" si="131">F149+F212</f>
        <v>7111.0999999999995</v>
      </c>
      <c r="G218" s="87">
        <f t="shared" si="131"/>
        <v>6412.3000000000011</v>
      </c>
      <c r="H218" s="87">
        <f t="shared" si="131"/>
        <v>127671.7</v>
      </c>
      <c r="I218" s="87">
        <f t="shared" si="131"/>
        <v>261928.09999999998</v>
      </c>
      <c r="J218" s="88">
        <f t="shared" si="121"/>
        <v>403123.19999999995</v>
      </c>
      <c r="K218"/>
    </row>
    <row r="219" spans="1:11" s="118" customFormat="1" ht="14.25" customHeight="1">
      <c r="A219" s="152"/>
      <c r="B219" s="153"/>
      <c r="C219" s="153"/>
      <c r="D219" s="151"/>
      <c r="E219" s="68" t="s">
        <v>20</v>
      </c>
      <c r="F219" s="87">
        <f t="shared" si="131"/>
        <v>1644.9</v>
      </c>
      <c r="G219" s="87">
        <f t="shared" si="131"/>
        <v>1828.7</v>
      </c>
      <c r="H219" s="87">
        <f t="shared" si="131"/>
        <v>0</v>
      </c>
      <c r="I219" s="87">
        <f t="shared" si="131"/>
        <v>0</v>
      </c>
      <c r="J219" s="88">
        <f t="shared" si="121"/>
        <v>3473.6000000000004</v>
      </c>
      <c r="K219"/>
    </row>
    <row r="220" spans="1:11" s="118" customFormat="1" ht="14.25" customHeight="1">
      <c r="A220" s="152"/>
      <c r="B220" s="153"/>
      <c r="C220" s="153"/>
      <c r="D220" s="151"/>
      <c r="E220" s="68" t="s">
        <v>21</v>
      </c>
      <c r="F220" s="87">
        <f t="shared" si="131"/>
        <v>7693.7</v>
      </c>
      <c r="G220" s="87">
        <f t="shared" si="131"/>
        <v>9969.3000000000011</v>
      </c>
      <c r="H220" s="87">
        <f t="shared" si="131"/>
        <v>2764.2</v>
      </c>
      <c r="I220" s="87">
        <f t="shared" si="131"/>
        <v>938</v>
      </c>
      <c r="J220" s="88">
        <f t="shared" si="121"/>
        <v>21365.200000000001</v>
      </c>
      <c r="K220"/>
    </row>
    <row r="221" spans="1:11" s="118" customFormat="1" ht="14.25" hidden="1" customHeight="1">
      <c r="A221" s="152"/>
      <c r="B221" s="153"/>
      <c r="C221" s="153"/>
      <c r="D221" s="151"/>
      <c r="E221" s="69" t="s">
        <v>22</v>
      </c>
      <c r="F221" s="89"/>
      <c r="G221" s="89"/>
      <c r="H221" s="89"/>
      <c r="I221" s="89"/>
      <c r="J221" s="90">
        <f t="shared" si="121"/>
        <v>0</v>
      </c>
      <c r="K221"/>
    </row>
    <row r="222" spans="1:11" s="118" customFormat="1" ht="14.25" customHeight="1">
      <c r="A222" s="152"/>
      <c r="B222" s="153"/>
      <c r="C222" s="153"/>
      <c r="D222" s="150"/>
      <c r="E222" s="116"/>
      <c r="F222" s="91">
        <f>SUM(F217:F220)</f>
        <v>18899.099999999999</v>
      </c>
      <c r="G222" s="91">
        <f t="shared" ref="G222:I222" si="132">SUM(G217:G220)</f>
        <v>22089.100000000006</v>
      </c>
      <c r="H222" s="91">
        <f t="shared" si="132"/>
        <v>143396.20000000001</v>
      </c>
      <c r="I222" s="91">
        <f t="shared" si="132"/>
        <v>340820.19999999995</v>
      </c>
      <c r="J222" s="92">
        <f t="shared" si="121"/>
        <v>525204.6</v>
      </c>
      <c r="K222"/>
    </row>
    <row r="223" spans="1:11" s="118" customFormat="1" ht="14.25" customHeight="1" thickBot="1">
      <c r="A223" s="154"/>
      <c r="B223" s="155"/>
      <c r="C223" s="155"/>
      <c r="D223" s="155"/>
      <c r="E223" s="117"/>
      <c r="F223" s="70">
        <f>F222/$J$222</f>
        <v>3.5984262133271487E-2</v>
      </c>
      <c r="G223" s="70">
        <f t="shared" ref="G223:I223" si="133">G222/$J$222</f>
        <v>4.2058085553706132E-2</v>
      </c>
      <c r="H223" s="70">
        <f t="shared" si="133"/>
        <v>0.27302921566185828</v>
      </c>
      <c r="I223" s="70">
        <f t="shared" si="133"/>
        <v>0.64892843665116406</v>
      </c>
      <c r="J223" s="93">
        <v>1</v>
      </c>
      <c r="K223"/>
    </row>
    <row r="224" spans="1:11" ht="14.25" customHeight="1">
      <c r="A224" s="1" t="s">
        <v>70</v>
      </c>
    </row>
    <row r="225" spans="1:1" ht="14.25" customHeight="1">
      <c r="A225" s="1" t="s">
        <v>67</v>
      </c>
    </row>
    <row r="226" spans="1:1" ht="14.25" customHeight="1"/>
    <row r="227" spans="1:1" ht="24" customHeight="1"/>
    <row r="228" spans="1:1" ht="24" customHeight="1"/>
    <row r="229" spans="1:1" ht="24" customHeight="1"/>
    <row r="230" spans="1:1" ht="24" customHeight="1"/>
    <row r="231" spans="1:1" ht="24" customHeight="1"/>
    <row r="232" spans="1:1" ht="24" customHeight="1"/>
  </sheetData>
  <mergeCells count="24">
    <mergeCell ref="J5:J7"/>
    <mergeCell ref="F6:F7"/>
    <mergeCell ref="G6:G7"/>
    <mergeCell ref="H6:H7"/>
    <mergeCell ref="I6:I7"/>
    <mergeCell ref="A5:A7"/>
    <mergeCell ref="B5:B7"/>
    <mergeCell ref="C5:D7"/>
    <mergeCell ref="E5:E7"/>
    <mergeCell ref="F5:I5"/>
    <mergeCell ref="A217:D223"/>
    <mergeCell ref="A8:A85"/>
    <mergeCell ref="B8:B43"/>
    <mergeCell ref="B44:B69"/>
    <mergeCell ref="B70:B85"/>
    <mergeCell ref="A86:A154"/>
    <mergeCell ref="B86:B131"/>
    <mergeCell ref="B132:B147"/>
    <mergeCell ref="B148:D154"/>
    <mergeCell ref="E153:E154"/>
    <mergeCell ref="A155:A216"/>
    <mergeCell ref="B155:B210"/>
    <mergeCell ref="B211:D216"/>
    <mergeCell ref="E215:E216"/>
  </mergeCells>
  <phoneticPr fontId="3"/>
  <conditionalFormatting sqref="F217:J221 F155:J214 F8:J147">
    <cfRule type="cellIs" dxfId="1" priority="2" stopIfTrue="1" operator="equal">
      <formula>0</formula>
    </cfRule>
  </conditionalFormatting>
  <conditionalFormatting sqref="F148:J152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59" firstPageNumber="2" orientation="portrait" r:id="rId1"/>
  <headerFooter alignWithMargins="0"/>
  <rowBreaks count="2" manualBreakCount="2">
    <brk id="85" max="9" man="1"/>
    <brk id="154" max="9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(3)規模別面積最終</vt:lpstr>
      <vt:lpstr>'(3)規模別面積最終'!Print_Area</vt:lpstr>
      <vt:lpstr>'(3)規模別面積最終'!Print_Titles</vt:lpstr>
    </vt:vector>
  </TitlesOfParts>
  <Company>alic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tabuchi</dc:creator>
  <cp:lastModifiedBy>tani</cp:lastModifiedBy>
  <cp:lastPrinted>2014-06-10T02:01:00Z</cp:lastPrinted>
  <dcterms:created xsi:type="dcterms:W3CDTF">2008-07-30T07:26:04Z</dcterms:created>
  <dcterms:modified xsi:type="dcterms:W3CDTF">2015-06-03T08:50:51Z</dcterms:modified>
</cp:coreProperties>
</file>