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5330" windowHeight="4080"/>
  </bookViews>
  <sheets>
    <sheet name="4" sheetId="4" r:id="rId1"/>
  </sheets>
  <definedNames>
    <definedName name="_xlnm.Print_Area" localSheetId="0">'4'!$A$1:$Q$230</definedName>
    <definedName name="_xlnm.Print_Titles" localSheetId="0">'4'!$4:$7</definedName>
  </definedNames>
  <calcPr calcId="125725"/>
</workbook>
</file>

<file path=xl/calcChain.xml><?xml version="1.0" encoding="utf-8"?>
<calcChain xmlns="http://schemas.openxmlformats.org/spreadsheetml/2006/main">
  <c r="P220" i="4"/>
  <c r="O220"/>
  <c r="N220"/>
  <c r="M220"/>
  <c r="L220"/>
  <c r="K220"/>
  <c r="J220"/>
  <c r="I220"/>
  <c r="H220"/>
  <c r="G220"/>
  <c r="F220"/>
  <c r="P219"/>
  <c r="O219"/>
  <c r="N219"/>
  <c r="M219"/>
  <c r="L219"/>
  <c r="K219"/>
  <c r="J219"/>
  <c r="I219"/>
  <c r="H219"/>
  <c r="G219"/>
  <c r="F219"/>
  <c r="P218"/>
  <c r="O218"/>
  <c r="N218"/>
  <c r="M218"/>
  <c r="L218"/>
  <c r="K218"/>
  <c r="J218"/>
  <c r="I218"/>
  <c r="H218"/>
  <c r="G218"/>
  <c r="F218"/>
  <c r="P217"/>
  <c r="O217"/>
  <c r="N217"/>
  <c r="M217"/>
  <c r="L217"/>
  <c r="K217"/>
  <c r="J217"/>
  <c r="I217"/>
  <c r="H217"/>
  <c r="G217"/>
  <c r="F217"/>
  <c r="P152"/>
  <c r="P226" s="1"/>
  <c r="O152"/>
  <c r="O226" s="1"/>
  <c r="N152"/>
  <c r="N226" s="1"/>
  <c r="M152"/>
  <c r="M226" s="1"/>
  <c r="L152"/>
  <c r="L226" s="1"/>
  <c r="K152"/>
  <c r="J152"/>
  <c r="J226" s="1"/>
  <c r="I152"/>
  <c r="I226" s="1"/>
  <c r="H152"/>
  <c r="H226" s="1"/>
  <c r="G152"/>
  <c r="G226" s="1"/>
  <c r="F152"/>
  <c r="P151"/>
  <c r="P225" s="1"/>
  <c r="O151"/>
  <c r="O225" s="1"/>
  <c r="N151"/>
  <c r="N225" s="1"/>
  <c r="M151"/>
  <c r="M225" s="1"/>
  <c r="L151"/>
  <c r="L225" s="1"/>
  <c r="K151"/>
  <c r="K225" s="1"/>
  <c r="J151"/>
  <c r="J225" s="1"/>
  <c r="I151"/>
  <c r="I225" s="1"/>
  <c r="H151"/>
  <c r="H225" s="1"/>
  <c r="G151"/>
  <c r="G225" s="1"/>
  <c r="F151"/>
  <c r="F225" s="1"/>
  <c r="P150"/>
  <c r="P224" s="1"/>
  <c r="O150"/>
  <c r="O224" s="1"/>
  <c r="N150"/>
  <c r="N224" s="1"/>
  <c r="M150"/>
  <c r="M224" s="1"/>
  <c r="L150"/>
  <c r="L224" s="1"/>
  <c r="K150"/>
  <c r="J150"/>
  <c r="J224" s="1"/>
  <c r="I150"/>
  <c r="H150"/>
  <c r="H224" s="1"/>
  <c r="G150"/>
  <c r="G224" s="1"/>
  <c r="F150"/>
  <c r="P149"/>
  <c r="P223" s="1"/>
  <c r="O149"/>
  <c r="O223" s="1"/>
  <c r="N149"/>
  <c r="N223" s="1"/>
  <c r="M149"/>
  <c r="M223" s="1"/>
  <c r="L149"/>
  <c r="L223" s="1"/>
  <c r="K149"/>
  <c r="K223" s="1"/>
  <c r="J149"/>
  <c r="I149"/>
  <c r="H149"/>
  <c r="H223" s="1"/>
  <c r="G149"/>
  <c r="G223" s="1"/>
  <c r="F149"/>
  <c r="F223" s="1"/>
  <c r="Q220" l="1"/>
  <c r="K224"/>
  <c r="K226"/>
  <c r="I224"/>
  <c r="Q218"/>
  <c r="I223"/>
  <c r="J223"/>
  <c r="Q219"/>
  <c r="Q152"/>
  <c r="Q150"/>
  <c r="Q225"/>
  <c r="F224"/>
  <c r="Q224" s="1"/>
  <c r="F226"/>
  <c r="Q226" s="1"/>
  <c r="Q217"/>
  <c r="Q149"/>
  <c r="Q151"/>
  <c r="Q64"/>
  <c r="P159"/>
  <c r="P164"/>
  <c r="P169"/>
  <c r="P174"/>
  <c r="P179"/>
  <c r="P184"/>
  <c r="P189"/>
  <c r="P194"/>
  <c r="P200"/>
  <c r="P205"/>
  <c r="P215"/>
  <c r="P210"/>
  <c r="O159"/>
  <c r="O164"/>
  <c r="O169"/>
  <c r="O174"/>
  <c r="O179"/>
  <c r="O184"/>
  <c r="O189"/>
  <c r="O194"/>
  <c r="O200"/>
  <c r="O205"/>
  <c r="O215"/>
  <c r="O210"/>
  <c r="N159"/>
  <c r="N164"/>
  <c r="N169"/>
  <c r="N174"/>
  <c r="N179"/>
  <c r="N184"/>
  <c r="N189"/>
  <c r="N194"/>
  <c r="N200"/>
  <c r="N205"/>
  <c r="N215"/>
  <c r="N210"/>
  <c r="M159"/>
  <c r="M164"/>
  <c r="M169"/>
  <c r="M174"/>
  <c r="M179"/>
  <c r="M184"/>
  <c r="M189"/>
  <c r="M194"/>
  <c r="M200"/>
  <c r="M205"/>
  <c r="M215"/>
  <c r="M210"/>
  <c r="L159"/>
  <c r="L164"/>
  <c r="L169"/>
  <c r="L174"/>
  <c r="L179"/>
  <c r="L184"/>
  <c r="L189"/>
  <c r="L194"/>
  <c r="L200"/>
  <c r="L205"/>
  <c r="L215"/>
  <c r="L210"/>
  <c r="K159"/>
  <c r="K164"/>
  <c r="K169"/>
  <c r="K174"/>
  <c r="K179"/>
  <c r="K184"/>
  <c r="K189"/>
  <c r="K194"/>
  <c r="K200"/>
  <c r="K205"/>
  <c r="K215"/>
  <c r="K210"/>
  <c r="J159"/>
  <c r="J164"/>
  <c r="J169"/>
  <c r="J174"/>
  <c r="J179"/>
  <c r="J184"/>
  <c r="J189"/>
  <c r="J194"/>
  <c r="J200"/>
  <c r="J205"/>
  <c r="J215"/>
  <c r="J210"/>
  <c r="I159"/>
  <c r="I164"/>
  <c r="I169"/>
  <c r="I174"/>
  <c r="I179"/>
  <c r="I184"/>
  <c r="I189"/>
  <c r="I194"/>
  <c r="I200"/>
  <c r="I205"/>
  <c r="I215"/>
  <c r="I210"/>
  <c r="H159"/>
  <c r="H164"/>
  <c r="H169"/>
  <c r="H174"/>
  <c r="H179"/>
  <c r="H184"/>
  <c r="H189"/>
  <c r="Q189" s="1"/>
  <c r="H194"/>
  <c r="H200"/>
  <c r="H205"/>
  <c r="H215"/>
  <c r="H210"/>
  <c r="G159"/>
  <c r="G164"/>
  <c r="G169"/>
  <c r="G174"/>
  <c r="G179"/>
  <c r="G184"/>
  <c r="G189"/>
  <c r="G194"/>
  <c r="G200"/>
  <c r="G205"/>
  <c r="G215"/>
  <c r="G210"/>
  <c r="F210"/>
  <c r="Q210" s="1"/>
  <c r="Q209"/>
  <c r="Q208"/>
  <c r="Q207"/>
  <c r="Q206"/>
  <c r="P91"/>
  <c r="P96"/>
  <c r="P101"/>
  <c r="P106"/>
  <c r="P111"/>
  <c r="P116"/>
  <c r="P121"/>
  <c r="P126"/>
  <c r="P131"/>
  <c r="P68"/>
  <c r="O106"/>
  <c r="O111"/>
  <c r="O116"/>
  <c r="O121"/>
  <c r="O126"/>
  <c r="O131"/>
  <c r="O101"/>
  <c r="O96"/>
  <c r="O91"/>
  <c r="O68"/>
  <c r="N106"/>
  <c r="N111"/>
  <c r="N116"/>
  <c r="N121"/>
  <c r="N126"/>
  <c r="N131"/>
  <c r="N101"/>
  <c r="N96"/>
  <c r="N91"/>
  <c r="N68"/>
  <c r="M91"/>
  <c r="M106"/>
  <c r="M111"/>
  <c r="M116"/>
  <c r="M121"/>
  <c r="M126"/>
  <c r="M131"/>
  <c r="M101"/>
  <c r="M96"/>
  <c r="M68"/>
  <c r="L91"/>
  <c r="L96"/>
  <c r="L101"/>
  <c r="L131"/>
  <c r="L106"/>
  <c r="L111"/>
  <c r="L116"/>
  <c r="L121"/>
  <c r="L126"/>
  <c r="L68"/>
  <c r="K91"/>
  <c r="K101"/>
  <c r="K106"/>
  <c r="K111"/>
  <c r="K116"/>
  <c r="K121"/>
  <c r="K126"/>
  <c r="K131"/>
  <c r="K96"/>
  <c r="K68"/>
  <c r="J91"/>
  <c r="J96"/>
  <c r="J106"/>
  <c r="J111"/>
  <c r="J116"/>
  <c r="J121"/>
  <c r="J126"/>
  <c r="J131"/>
  <c r="J101"/>
  <c r="J68"/>
  <c r="I91"/>
  <c r="I106"/>
  <c r="I111"/>
  <c r="I116"/>
  <c r="I121"/>
  <c r="I126"/>
  <c r="I131"/>
  <c r="I101"/>
  <c r="I96"/>
  <c r="I68"/>
  <c r="H106"/>
  <c r="H111"/>
  <c r="H116"/>
  <c r="H121"/>
  <c r="H126"/>
  <c r="H131"/>
  <c r="H101"/>
  <c r="H96"/>
  <c r="H91"/>
  <c r="H68"/>
  <c r="G96"/>
  <c r="G106"/>
  <c r="G111"/>
  <c r="G116"/>
  <c r="G121"/>
  <c r="G126"/>
  <c r="G131"/>
  <c r="G101"/>
  <c r="G91"/>
  <c r="G68"/>
  <c r="K12"/>
  <c r="K17"/>
  <c r="K22"/>
  <c r="K27"/>
  <c r="K32"/>
  <c r="K37"/>
  <c r="K42"/>
  <c r="K48"/>
  <c r="J12"/>
  <c r="J17"/>
  <c r="J22"/>
  <c r="J27"/>
  <c r="J32"/>
  <c r="J37"/>
  <c r="J42"/>
  <c r="J48"/>
  <c r="I12"/>
  <c r="I17"/>
  <c r="I22"/>
  <c r="I27"/>
  <c r="I32"/>
  <c r="I37"/>
  <c r="I42"/>
  <c r="I48"/>
  <c r="H12"/>
  <c r="H17"/>
  <c r="H22"/>
  <c r="H27"/>
  <c r="H32"/>
  <c r="H37"/>
  <c r="H42"/>
  <c r="H48"/>
  <c r="G12"/>
  <c r="G17"/>
  <c r="G22"/>
  <c r="G27"/>
  <c r="G32"/>
  <c r="G37"/>
  <c r="G42"/>
  <c r="G48"/>
  <c r="P12"/>
  <c r="P17"/>
  <c r="P22"/>
  <c r="P27"/>
  <c r="P32"/>
  <c r="P37"/>
  <c r="P42"/>
  <c r="P48"/>
  <c r="O12"/>
  <c r="O17"/>
  <c r="O22"/>
  <c r="O27"/>
  <c r="O32"/>
  <c r="O37"/>
  <c r="O42"/>
  <c r="O48"/>
  <c r="N12"/>
  <c r="N17"/>
  <c r="N22"/>
  <c r="N27"/>
  <c r="N32"/>
  <c r="N37"/>
  <c r="N42"/>
  <c r="N48"/>
  <c r="M12"/>
  <c r="M17"/>
  <c r="M22"/>
  <c r="M27"/>
  <c r="M32"/>
  <c r="M37"/>
  <c r="M42"/>
  <c r="M48"/>
  <c r="L12"/>
  <c r="L17"/>
  <c r="L22"/>
  <c r="L27"/>
  <c r="L32"/>
  <c r="L37"/>
  <c r="L42"/>
  <c r="L48"/>
  <c r="P74"/>
  <c r="P79"/>
  <c r="P85"/>
  <c r="O74"/>
  <c r="O79"/>
  <c r="O85"/>
  <c r="N74"/>
  <c r="N79"/>
  <c r="N85"/>
  <c r="M74"/>
  <c r="M79"/>
  <c r="M85"/>
  <c r="L74"/>
  <c r="L79"/>
  <c r="L85"/>
  <c r="K74"/>
  <c r="K79"/>
  <c r="K85"/>
  <c r="J74"/>
  <c r="J79"/>
  <c r="J85"/>
  <c r="H74"/>
  <c r="H79"/>
  <c r="H85"/>
  <c r="G74"/>
  <c r="G79"/>
  <c r="G85"/>
  <c r="F74"/>
  <c r="F79"/>
  <c r="F85"/>
  <c r="I74"/>
  <c r="I79"/>
  <c r="I85"/>
  <c r="F159"/>
  <c r="F164"/>
  <c r="F169"/>
  <c r="F174"/>
  <c r="F179"/>
  <c r="F184"/>
  <c r="F189"/>
  <c r="F194"/>
  <c r="F200"/>
  <c r="F205"/>
  <c r="Q205" s="1"/>
  <c r="F215"/>
  <c r="Q215"/>
  <c r="Q214"/>
  <c r="Q213"/>
  <c r="Q212"/>
  <c r="Q211"/>
  <c r="Q204"/>
  <c r="Q203"/>
  <c r="Q202"/>
  <c r="Q201"/>
  <c r="F68"/>
  <c r="Q68" s="1"/>
  <c r="Q67"/>
  <c r="Q66"/>
  <c r="Q65"/>
  <c r="F48"/>
  <c r="Q48"/>
  <c r="Q47"/>
  <c r="Q46"/>
  <c r="Q45"/>
  <c r="Q44"/>
  <c r="Q194"/>
  <c r="Q155"/>
  <c r="Q156"/>
  <c r="Q157"/>
  <c r="Q158"/>
  <c r="F121"/>
  <c r="F116"/>
  <c r="F111"/>
  <c r="F106"/>
  <c r="Q106" s="1"/>
  <c r="F12"/>
  <c r="F17"/>
  <c r="F22"/>
  <c r="F27"/>
  <c r="F32"/>
  <c r="F37"/>
  <c r="F42"/>
  <c r="Q42" s="1"/>
  <c r="F53"/>
  <c r="F58"/>
  <c r="F63"/>
  <c r="G53"/>
  <c r="G58"/>
  <c r="G63"/>
  <c r="H53"/>
  <c r="H58"/>
  <c r="H63"/>
  <c r="I53"/>
  <c r="I58"/>
  <c r="I63"/>
  <c r="J53"/>
  <c r="J58"/>
  <c r="J63"/>
  <c r="K53"/>
  <c r="K58"/>
  <c r="K63"/>
  <c r="L53"/>
  <c r="L58"/>
  <c r="L63"/>
  <c r="M53"/>
  <c r="M58"/>
  <c r="M63"/>
  <c r="N53"/>
  <c r="N58"/>
  <c r="N63"/>
  <c r="O53"/>
  <c r="O58"/>
  <c r="O63"/>
  <c r="P53"/>
  <c r="P58"/>
  <c r="P63"/>
  <c r="F126"/>
  <c r="F131"/>
  <c r="F101"/>
  <c r="F96"/>
  <c r="F91"/>
  <c r="O137"/>
  <c r="O142"/>
  <c r="O147"/>
  <c r="F137"/>
  <c r="F142"/>
  <c r="F147"/>
  <c r="G137"/>
  <c r="G142"/>
  <c r="G147"/>
  <c r="H137"/>
  <c r="H142"/>
  <c r="H147"/>
  <c r="I137"/>
  <c r="I142"/>
  <c r="I147"/>
  <c r="J137"/>
  <c r="J142"/>
  <c r="J147"/>
  <c r="K137"/>
  <c r="K142"/>
  <c r="K147"/>
  <c r="L137"/>
  <c r="L142"/>
  <c r="L147"/>
  <c r="M137"/>
  <c r="M142"/>
  <c r="M147"/>
  <c r="N137"/>
  <c r="N142"/>
  <c r="N147"/>
  <c r="P137"/>
  <c r="P142"/>
  <c r="P147"/>
  <c r="Q8"/>
  <c r="Q117"/>
  <c r="Q32"/>
  <c r="Q9"/>
  <c r="Q10"/>
  <c r="Q11"/>
  <c r="Q12"/>
  <c r="Q13"/>
  <c r="Q14"/>
  <c r="Q15"/>
  <c r="Q16"/>
  <c r="Q18"/>
  <c r="Q19"/>
  <c r="Q20"/>
  <c r="Q21"/>
  <c r="Q22"/>
  <c r="Q23"/>
  <c r="Q24"/>
  <c r="Q25"/>
  <c r="Q26"/>
  <c r="Q27"/>
  <c r="Q28"/>
  <c r="Q29"/>
  <c r="Q30"/>
  <c r="Q31"/>
  <c r="Q33"/>
  <c r="Q34"/>
  <c r="Q35"/>
  <c r="Q36"/>
  <c r="Q38"/>
  <c r="Q39"/>
  <c r="Q40"/>
  <c r="Q41"/>
  <c r="Q49"/>
  <c r="Q50"/>
  <c r="Q51"/>
  <c r="Q52"/>
  <c r="Q53"/>
  <c r="Q54"/>
  <c r="Q55"/>
  <c r="Q56"/>
  <c r="Q57"/>
  <c r="Q58"/>
  <c r="Q59"/>
  <c r="Q60"/>
  <c r="Q61"/>
  <c r="Q62"/>
  <c r="Q63"/>
  <c r="Q70"/>
  <c r="Q71"/>
  <c r="Q72"/>
  <c r="Q73"/>
  <c r="Q74"/>
  <c r="Q75"/>
  <c r="Q76"/>
  <c r="Q77"/>
  <c r="Q78"/>
  <c r="Q79"/>
  <c r="Q80"/>
  <c r="Q81"/>
  <c r="Q82"/>
  <c r="Q83"/>
  <c r="Q84"/>
  <c r="Q85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7"/>
  <c r="Q108"/>
  <c r="Q109"/>
  <c r="Q110"/>
  <c r="Q111"/>
  <c r="Q112"/>
  <c r="Q113"/>
  <c r="Q114"/>
  <c r="Q115"/>
  <c r="Q118"/>
  <c r="Q119"/>
  <c r="Q120"/>
  <c r="Q121"/>
  <c r="Q123"/>
  <c r="Q124"/>
  <c r="Q125"/>
  <c r="Q126"/>
  <c r="Q127"/>
  <c r="Q128"/>
  <c r="Q129"/>
  <c r="Q130"/>
  <c r="Q131"/>
  <c r="Q133"/>
  <c r="Q134"/>
  <c r="Q135"/>
  <c r="Q136"/>
  <c r="Q137"/>
  <c r="Q138"/>
  <c r="Q139"/>
  <c r="Q140"/>
  <c r="Q141"/>
  <c r="Q142"/>
  <c r="Q143"/>
  <c r="Q144"/>
  <c r="Q145"/>
  <c r="Q146"/>
  <c r="Q147"/>
  <c r="Q160"/>
  <c r="Q161"/>
  <c r="Q162"/>
  <c r="Q163"/>
  <c r="Q165"/>
  <c r="Q166"/>
  <c r="Q167"/>
  <c r="Q168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90"/>
  <c r="Q191"/>
  <c r="Q192"/>
  <c r="Q193"/>
  <c r="Q195"/>
  <c r="Q196"/>
  <c r="Q197"/>
  <c r="Q198"/>
  <c r="Q199"/>
  <c r="Q200"/>
  <c r="Q37" l="1"/>
  <c r="Q116"/>
  <c r="Q17"/>
  <c r="Q223"/>
  <c r="I216"/>
  <c r="I221" s="1"/>
  <c r="M216"/>
  <c r="M221" s="1"/>
  <c r="Q164"/>
  <c r="G216"/>
  <c r="G221" s="1"/>
  <c r="P148"/>
  <c r="M148"/>
  <c r="K148"/>
  <c r="N148"/>
  <c r="L148"/>
  <c r="J148"/>
  <c r="H148"/>
  <c r="I148"/>
  <c r="G148"/>
  <c r="I86"/>
  <c r="G86"/>
  <c r="J86"/>
  <c r="L86"/>
  <c r="N86"/>
  <c r="P86"/>
  <c r="F86"/>
  <c r="H86"/>
  <c r="K86"/>
  <c r="M86"/>
  <c r="O86"/>
  <c r="O216"/>
  <c r="O221" s="1"/>
  <c r="F216"/>
  <c r="K216"/>
  <c r="K221" s="1"/>
  <c r="F221"/>
  <c r="Q169"/>
  <c r="Q159"/>
  <c r="L43"/>
  <c r="M43"/>
  <c r="N43"/>
  <c r="O43"/>
  <c r="P43"/>
  <c r="G43"/>
  <c r="H43"/>
  <c r="I43"/>
  <c r="J43"/>
  <c r="K43"/>
  <c r="H132"/>
  <c r="J132"/>
  <c r="K132"/>
  <c r="L132"/>
  <c r="N132"/>
  <c r="O132"/>
  <c r="H216"/>
  <c r="H221" s="1"/>
  <c r="L216"/>
  <c r="L221" s="1"/>
  <c r="P216"/>
  <c r="P221" s="1"/>
  <c r="G132"/>
  <c r="I132"/>
  <c r="M132"/>
  <c r="P132"/>
  <c r="J216"/>
  <c r="J221" s="1"/>
  <c r="N216"/>
  <c r="N221" s="1"/>
  <c r="F43"/>
  <c r="F132"/>
  <c r="F69"/>
  <c r="L69"/>
  <c r="M69"/>
  <c r="N69"/>
  <c r="O69"/>
  <c r="O153" s="1"/>
  <c r="P69"/>
  <c r="G69"/>
  <c r="H69"/>
  <c r="H153" s="1"/>
  <c r="I69"/>
  <c r="J69"/>
  <c r="K69"/>
  <c r="Q148" l="1"/>
  <c r="L153"/>
  <c r="P153"/>
  <c r="P227" s="1"/>
  <c r="M153"/>
  <c r="M227" s="1"/>
  <c r="J153"/>
  <c r="J227" s="1"/>
  <c r="N153"/>
  <c r="G153"/>
  <c r="G227" s="1"/>
  <c r="K153"/>
  <c r="K227" s="1"/>
  <c r="I153"/>
  <c r="I227" s="1"/>
  <c r="Q132"/>
  <c r="Q86"/>
  <c r="Q216"/>
  <c r="Q221" s="1"/>
  <c r="G222" s="1"/>
  <c r="H227"/>
  <c r="L227"/>
  <c r="O227"/>
  <c r="Q43"/>
  <c r="F153"/>
  <c r="F227" s="1"/>
  <c r="Q69"/>
  <c r="N227"/>
  <c r="F222" l="1"/>
  <c r="P222"/>
  <c r="M222"/>
  <c r="R221"/>
  <c r="I222"/>
  <c r="Q222"/>
  <c r="O222"/>
  <c r="K222"/>
  <c r="L222"/>
  <c r="H222"/>
  <c r="J222"/>
  <c r="N222"/>
  <c r="Q153"/>
  <c r="Q227" l="1"/>
  <c r="R153"/>
  <c r="Q154"/>
  <c r="O154"/>
  <c r="N154"/>
  <c r="H154"/>
  <c r="P154"/>
  <c r="L154"/>
  <c r="K154"/>
  <c r="I154"/>
  <c r="G154"/>
  <c r="M154"/>
  <c r="J154"/>
  <c r="Q228" l="1"/>
  <c r="O228"/>
  <c r="K228"/>
  <c r="J228"/>
  <c r="F228"/>
  <c r="I228"/>
  <c r="L228"/>
  <c r="H228"/>
  <c r="M228"/>
  <c r="N228"/>
  <c r="G228"/>
  <c r="P228"/>
</calcChain>
</file>

<file path=xl/sharedStrings.xml><?xml version="1.0" encoding="utf-8"?>
<sst xmlns="http://schemas.openxmlformats.org/spreadsheetml/2006/main" count="284" uniqueCount="84">
  <si>
    <t>県</t>
    <rPh sb="0" eb="1">
      <t>ケン</t>
    </rPh>
    <phoneticPr fontId="4"/>
  </si>
  <si>
    <t>地域</t>
    <rPh sb="0" eb="2">
      <t>チイキ</t>
    </rPh>
    <phoneticPr fontId="3"/>
  </si>
  <si>
    <t>市町村</t>
    <rPh sb="0" eb="3">
      <t>シチョウソン</t>
    </rPh>
    <phoneticPr fontId="4"/>
  </si>
  <si>
    <t>計</t>
    <rPh sb="0" eb="1">
      <t>ケイ</t>
    </rPh>
    <phoneticPr fontId="4"/>
  </si>
  <si>
    <t>鹿　児　島　県</t>
    <rPh sb="0" eb="1">
      <t>シカ</t>
    </rPh>
    <rPh sb="2" eb="3">
      <t>ジ</t>
    </rPh>
    <rPh sb="4" eb="5">
      <t>シマ</t>
    </rPh>
    <rPh sb="6" eb="7">
      <t>ケン</t>
    </rPh>
    <phoneticPr fontId="4"/>
  </si>
  <si>
    <t>薩摩半島</t>
    <rPh sb="0" eb="2">
      <t>サツマ</t>
    </rPh>
    <rPh sb="2" eb="4">
      <t>ハントウ</t>
    </rPh>
    <phoneticPr fontId="4"/>
  </si>
  <si>
    <t>鹿児島市</t>
    <rPh sb="0" eb="4">
      <t>カゴシマシ</t>
    </rPh>
    <phoneticPr fontId="3"/>
  </si>
  <si>
    <t>指宿市</t>
    <rPh sb="0" eb="3">
      <t>イブスキシ</t>
    </rPh>
    <phoneticPr fontId="3"/>
  </si>
  <si>
    <t>南九州市</t>
    <rPh sb="0" eb="1">
      <t>ミナミ</t>
    </rPh>
    <rPh sb="1" eb="3">
      <t>キュウシュウ</t>
    </rPh>
    <rPh sb="3" eb="4">
      <t>シ</t>
    </rPh>
    <phoneticPr fontId="3"/>
  </si>
  <si>
    <t>枕崎市</t>
    <rPh sb="0" eb="3">
      <t>マクラザキシ</t>
    </rPh>
    <phoneticPr fontId="3"/>
  </si>
  <si>
    <t>南さつま市</t>
    <rPh sb="0" eb="1">
      <t>ミナミ</t>
    </rPh>
    <rPh sb="4" eb="5">
      <t>シ</t>
    </rPh>
    <phoneticPr fontId="3"/>
  </si>
  <si>
    <t>日置市</t>
    <rPh sb="0" eb="2">
      <t>ヒオキ</t>
    </rPh>
    <rPh sb="2" eb="3">
      <t>シ</t>
    </rPh>
    <phoneticPr fontId="3"/>
  </si>
  <si>
    <t>出水薩摩</t>
    <rPh sb="0" eb="2">
      <t>イズミ</t>
    </rPh>
    <rPh sb="2" eb="4">
      <t>サツマ</t>
    </rPh>
    <phoneticPr fontId="3"/>
  </si>
  <si>
    <t>出水市</t>
    <rPh sb="0" eb="3">
      <t>イズミシ</t>
    </rPh>
    <phoneticPr fontId="3"/>
  </si>
  <si>
    <t>阿久根市</t>
    <rPh sb="0" eb="4">
      <t>アクネシ</t>
    </rPh>
    <phoneticPr fontId="3"/>
  </si>
  <si>
    <t>長島町</t>
    <rPh sb="0" eb="3">
      <t>ナガシマチョウ</t>
    </rPh>
    <phoneticPr fontId="3"/>
  </si>
  <si>
    <t>伊佐姶良</t>
    <rPh sb="0" eb="2">
      <t>イサ</t>
    </rPh>
    <rPh sb="2" eb="4">
      <t>アイラ</t>
    </rPh>
    <phoneticPr fontId="3"/>
  </si>
  <si>
    <t>霧島市</t>
    <rPh sb="0" eb="2">
      <t>キリシマ</t>
    </rPh>
    <rPh sb="2" eb="3">
      <t>シ</t>
    </rPh>
    <phoneticPr fontId="3"/>
  </si>
  <si>
    <t>湧水町</t>
    <rPh sb="0" eb="2">
      <t>ワキミズ</t>
    </rPh>
    <rPh sb="2" eb="3">
      <t>チョウ</t>
    </rPh>
    <phoneticPr fontId="3"/>
  </si>
  <si>
    <t>大隅半島</t>
    <rPh sb="0" eb="2">
      <t>オオスミ</t>
    </rPh>
    <rPh sb="2" eb="4">
      <t>ハントウ</t>
    </rPh>
    <phoneticPr fontId="3"/>
  </si>
  <si>
    <t>曽於市</t>
    <rPh sb="0" eb="2">
      <t>ソオ</t>
    </rPh>
    <rPh sb="2" eb="3">
      <t>シ</t>
    </rPh>
    <phoneticPr fontId="3"/>
  </si>
  <si>
    <t>志布志市</t>
    <rPh sb="0" eb="3">
      <t>シブシ</t>
    </rPh>
    <rPh sb="3" eb="4">
      <t>シ</t>
    </rPh>
    <phoneticPr fontId="3"/>
  </si>
  <si>
    <t>大崎町</t>
    <rPh sb="0" eb="3">
      <t>オオサキチョウ</t>
    </rPh>
    <phoneticPr fontId="3"/>
  </si>
  <si>
    <t>鹿屋市</t>
    <rPh sb="0" eb="3">
      <t>カノヤシ</t>
    </rPh>
    <phoneticPr fontId="3"/>
  </si>
  <si>
    <t>垂水市</t>
    <rPh sb="0" eb="2">
      <t>タルミズ</t>
    </rPh>
    <rPh sb="2" eb="3">
      <t>シ</t>
    </rPh>
    <phoneticPr fontId="3"/>
  </si>
  <si>
    <t>東串良町</t>
    <rPh sb="0" eb="3">
      <t>ヒガシクシラ</t>
    </rPh>
    <rPh sb="3" eb="4">
      <t>チョウ</t>
    </rPh>
    <phoneticPr fontId="3"/>
  </si>
  <si>
    <t>錦江町</t>
    <rPh sb="0" eb="3">
      <t>キンコウチョウ</t>
    </rPh>
    <phoneticPr fontId="3"/>
  </si>
  <si>
    <t>南大隅町</t>
    <rPh sb="0" eb="1">
      <t>ミナミ</t>
    </rPh>
    <rPh sb="1" eb="4">
      <t>オオスミチョウ</t>
    </rPh>
    <phoneticPr fontId="3"/>
  </si>
  <si>
    <t>肝付町</t>
    <rPh sb="0" eb="2">
      <t>キモツキ</t>
    </rPh>
    <rPh sb="2" eb="3">
      <t>マチ</t>
    </rPh>
    <phoneticPr fontId="3"/>
  </si>
  <si>
    <t>熊毛</t>
    <rPh sb="0" eb="2">
      <t>クマゲ</t>
    </rPh>
    <phoneticPr fontId="4"/>
  </si>
  <si>
    <t>西之表市</t>
    <rPh sb="0" eb="4">
      <t>ニシノオモテシ</t>
    </rPh>
    <phoneticPr fontId="3"/>
  </si>
  <si>
    <t>中種子町</t>
    <rPh sb="0" eb="1">
      <t>ナカ</t>
    </rPh>
    <rPh sb="1" eb="3">
      <t>シュシ</t>
    </rPh>
    <rPh sb="3" eb="4">
      <t>マチ</t>
    </rPh>
    <phoneticPr fontId="3"/>
  </si>
  <si>
    <t>南種子町</t>
    <rPh sb="0" eb="1">
      <t>ミナミ</t>
    </rPh>
    <rPh sb="1" eb="3">
      <t>シュシ</t>
    </rPh>
    <rPh sb="3" eb="4">
      <t>マチ</t>
    </rPh>
    <phoneticPr fontId="3"/>
  </si>
  <si>
    <t>宮　崎　県</t>
    <rPh sb="0" eb="1">
      <t>ミヤ</t>
    </rPh>
    <rPh sb="2" eb="3">
      <t>ザキ</t>
    </rPh>
    <rPh sb="4" eb="5">
      <t>ケン</t>
    </rPh>
    <phoneticPr fontId="4"/>
  </si>
  <si>
    <t>宮崎</t>
    <rPh sb="0" eb="2">
      <t>ミヤザキ</t>
    </rPh>
    <phoneticPr fontId="5"/>
  </si>
  <si>
    <t>都城市</t>
    <rPh sb="0" eb="3">
      <t>ミヤコノジョウシ</t>
    </rPh>
    <phoneticPr fontId="3"/>
  </si>
  <si>
    <t>小林市</t>
    <rPh sb="0" eb="3">
      <t>コバヤシシ</t>
    </rPh>
    <phoneticPr fontId="3"/>
  </si>
  <si>
    <t>えびの市</t>
    <rPh sb="3" eb="4">
      <t>シ</t>
    </rPh>
    <phoneticPr fontId="3"/>
  </si>
  <si>
    <t>高原町</t>
    <rPh sb="0" eb="3">
      <t>タカハラチョウ</t>
    </rPh>
    <phoneticPr fontId="3"/>
  </si>
  <si>
    <t>高鍋町</t>
    <rPh sb="0" eb="3">
      <t>タカナベチョウ</t>
    </rPh>
    <phoneticPr fontId="3"/>
  </si>
  <si>
    <t>西都市</t>
    <rPh sb="0" eb="3">
      <t>サイトシ</t>
    </rPh>
    <phoneticPr fontId="3"/>
  </si>
  <si>
    <t>国富町</t>
    <rPh sb="0" eb="3">
      <t>クニトミチョウ</t>
    </rPh>
    <phoneticPr fontId="3"/>
  </si>
  <si>
    <t>新富町</t>
    <rPh sb="0" eb="3">
      <t>シントミチョウ</t>
    </rPh>
    <phoneticPr fontId="3"/>
  </si>
  <si>
    <t>小計</t>
    <rPh sb="0" eb="2">
      <t>ショウケイ</t>
    </rPh>
    <phoneticPr fontId="3"/>
  </si>
  <si>
    <t>鹿児島県</t>
    <rPh sb="0" eb="4">
      <t>カゴシマケン</t>
    </rPh>
    <phoneticPr fontId="3"/>
  </si>
  <si>
    <t>三股町</t>
    <rPh sb="0" eb="1">
      <t>サン</t>
    </rPh>
    <rPh sb="1" eb="2">
      <t>マタ</t>
    </rPh>
    <rPh sb="2" eb="3">
      <t>チョウ</t>
    </rPh>
    <phoneticPr fontId="3"/>
  </si>
  <si>
    <t>(単位：人）</t>
    <rPh sb="1" eb="3">
      <t>タンイ</t>
    </rPh>
    <rPh sb="4" eb="5">
      <t>ニン</t>
    </rPh>
    <phoneticPr fontId="3"/>
  </si>
  <si>
    <t>10代</t>
    <rPh sb="2" eb="3">
      <t>ダイ</t>
    </rPh>
    <phoneticPr fontId="4"/>
  </si>
  <si>
    <t>20代</t>
    <rPh sb="2" eb="3">
      <t>ダイ</t>
    </rPh>
    <phoneticPr fontId="4"/>
  </si>
  <si>
    <t>30代</t>
    <rPh sb="2" eb="3">
      <t>ダイ</t>
    </rPh>
    <phoneticPr fontId="4"/>
  </si>
  <si>
    <t>40代</t>
    <rPh sb="2" eb="3">
      <t>ダイ</t>
    </rPh>
    <phoneticPr fontId="4"/>
  </si>
  <si>
    <t>50代</t>
    <rPh sb="2" eb="3">
      <t>ダイ</t>
    </rPh>
    <phoneticPr fontId="4"/>
  </si>
  <si>
    <t>60代</t>
    <rPh sb="2" eb="3">
      <t>ダイ</t>
    </rPh>
    <phoneticPr fontId="4"/>
  </si>
  <si>
    <t>70代</t>
    <rPh sb="2" eb="3">
      <t>ダイ</t>
    </rPh>
    <phoneticPr fontId="4"/>
  </si>
  <si>
    <t>80代</t>
    <rPh sb="2" eb="3">
      <t>ダイ</t>
    </rPh>
    <phoneticPr fontId="4"/>
  </si>
  <si>
    <t>90代</t>
    <rPh sb="2" eb="3">
      <t>ダイ</t>
    </rPh>
    <phoneticPr fontId="4"/>
  </si>
  <si>
    <t>100代</t>
    <rPh sb="3" eb="4">
      <t>ダイ</t>
    </rPh>
    <phoneticPr fontId="4"/>
  </si>
  <si>
    <t>（４） 市町村別要件区分別年齢層別生産者数</t>
    <rPh sb="4" eb="7">
      <t>シチョウソン</t>
    </rPh>
    <rPh sb="7" eb="8">
      <t>ベツ</t>
    </rPh>
    <rPh sb="8" eb="10">
      <t>ヨウケン</t>
    </rPh>
    <rPh sb="10" eb="12">
      <t>クブン</t>
    </rPh>
    <rPh sb="12" eb="13">
      <t>ベツ</t>
    </rPh>
    <rPh sb="13" eb="15">
      <t>ネンレイ</t>
    </rPh>
    <rPh sb="15" eb="16">
      <t>ソウ</t>
    </rPh>
    <rPh sb="16" eb="17">
      <t>ベツ</t>
    </rPh>
    <rPh sb="17" eb="20">
      <t>セイサンシャ</t>
    </rPh>
    <rPh sb="20" eb="21">
      <t>スウ</t>
    </rPh>
    <phoneticPr fontId="4"/>
  </si>
  <si>
    <t>　総　合　計</t>
    <rPh sb="1" eb="2">
      <t>ソウ</t>
    </rPh>
    <rPh sb="3" eb="4">
      <t>ゴウ</t>
    </rPh>
    <rPh sb="5" eb="6">
      <t>ケイ</t>
    </rPh>
    <phoneticPr fontId="3"/>
  </si>
  <si>
    <t>法人</t>
    <rPh sb="0" eb="2">
      <t>ホウジン</t>
    </rPh>
    <phoneticPr fontId="4"/>
  </si>
  <si>
    <t>要件　　　区分</t>
    <rPh sb="0" eb="2">
      <t>ヨウケン</t>
    </rPh>
    <rPh sb="5" eb="7">
      <t>クブン</t>
    </rPh>
    <phoneticPr fontId="3"/>
  </si>
  <si>
    <t>串木野市</t>
  </si>
  <si>
    <t>姶良市</t>
    <rPh sb="0" eb="2">
      <t>アイラ</t>
    </rPh>
    <rPh sb="2" eb="3">
      <t>シ</t>
    </rPh>
    <phoneticPr fontId="3"/>
  </si>
  <si>
    <t>薩摩川内市</t>
    <rPh sb="0" eb="2">
      <t>サツマ</t>
    </rPh>
    <rPh sb="2" eb="3">
      <t>カワ</t>
    </rPh>
    <rPh sb="3" eb="4">
      <t>ウチ</t>
    </rPh>
    <rPh sb="4" eb="5">
      <t>シ</t>
    </rPh>
    <phoneticPr fontId="3"/>
  </si>
  <si>
    <t>さつま町</t>
    <rPh sb="3" eb="4">
      <t>マチ</t>
    </rPh>
    <phoneticPr fontId="3"/>
  </si>
  <si>
    <t>川南町</t>
    <rPh sb="0" eb="1">
      <t>カワ</t>
    </rPh>
    <rPh sb="1" eb="2">
      <t>ミナミ</t>
    </rPh>
    <rPh sb="2" eb="3">
      <t>マチ</t>
    </rPh>
    <phoneticPr fontId="3"/>
  </si>
  <si>
    <t>木城町</t>
    <rPh sb="0" eb="1">
      <t>キ</t>
    </rPh>
    <rPh sb="1" eb="2">
      <t>シロ</t>
    </rPh>
    <rPh sb="2" eb="3">
      <t>マチ</t>
    </rPh>
    <phoneticPr fontId="3"/>
  </si>
  <si>
    <t>宮崎市</t>
    <rPh sb="0" eb="3">
      <t>ミヤザキシ</t>
    </rPh>
    <phoneticPr fontId="3"/>
  </si>
  <si>
    <t>B-1</t>
  </si>
  <si>
    <t>B-2</t>
  </si>
  <si>
    <t>B-3</t>
  </si>
  <si>
    <t>B-4</t>
  </si>
  <si>
    <t>(交付決定ベース）</t>
    <rPh sb="1" eb="3">
      <t>コウフ</t>
    </rPh>
    <rPh sb="3" eb="5">
      <t>ケッテイ</t>
    </rPh>
    <phoneticPr fontId="3"/>
  </si>
  <si>
    <t>平成23年3月31日現在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</si>
  <si>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B-1</t>
    <phoneticPr fontId="4"/>
  </si>
  <si>
    <t>B-2</t>
    <phoneticPr fontId="4"/>
  </si>
  <si>
    <t>B-3</t>
    <phoneticPr fontId="4"/>
  </si>
  <si>
    <t>B-4</t>
    <phoneticPr fontId="4"/>
  </si>
  <si>
    <t>いちき</t>
    <phoneticPr fontId="3"/>
  </si>
  <si>
    <t>B-5</t>
    <phoneticPr fontId="4"/>
  </si>
  <si>
    <t>（注1）平成22年産のでん粉原料用いも交付金の交付決定があった者で集計。</t>
    <phoneticPr fontId="3"/>
  </si>
  <si>
    <t>（注2）表中市町村については、生産者が申請している居住地により分類。</t>
    <rPh sb="4" eb="5">
      <t>ヒョウ</t>
    </rPh>
    <rPh sb="5" eb="6">
      <t>ナカ</t>
    </rPh>
    <phoneticPr fontId="3"/>
  </si>
  <si>
    <t>県  計</t>
    <rPh sb="0" eb="1">
      <t>ケン</t>
    </rPh>
    <rPh sb="3" eb="4">
      <t>ケイ</t>
    </rPh>
    <phoneticPr fontId="4"/>
  </si>
  <si>
    <t>年齢層</t>
    <rPh sb="0" eb="3">
      <t>ネンレイソウ</t>
    </rPh>
    <phoneticPr fontId="4"/>
  </si>
</sst>
</file>

<file path=xl/styles.xml><?xml version="1.0" encoding="utf-8"?>
<styleSheet xmlns="http://schemas.openxmlformats.org/spreadsheetml/2006/main">
  <numFmts count="5">
    <numFmt numFmtId="176" formatCode="_ #,##0;[Red]_ \-#,##0"/>
    <numFmt numFmtId="177" formatCode="#,##0_);[Red]\(#,##0\)"/>
    <numFmt numFmtId="178" formatCode="[$-411]ggge&quot;年&quot;m&quot;月&quot;d&quot;日&quot;;@"/>
    <numFmt numFmtId="179" formatCode="0.0%"/>
    <numFmt numFmtId="180" formatCode="#,##0_ ;[Red]\-#,##0\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MS UI Gothic"/>
      <family val="3"/>
      <charset val="128"/>
    </font>
    <font>
      <sz val="16"/>
      <name val="MS UI Gothic"/>
      <family val="3"/>
      <charset val="128"/>
    </font>
    <font>
      <b/>
      <sz val="12"/>
      <name val="MS UI Gothic"/>
      <family val="3"/>
      <charset val="128"/>
    </font>
    <font>
      <sz val="12"/>
      <name val="MS UI Gothic"/>
      <family val="3"/>
      <charset val="128"/>
    </font>
    <font>
      <u/>
      <sz val="12"/>
      <name val="MS UI Gothic"/>
      <family val="3"/>
      <charset val="128"/>
    </font>
    <font>
      <i/>
      <sz val="11"/>
      <name val="MS UI Gothic"/>
      <family val="3"/>
      <charset val="128"/>
    </font>
    <font>
      <b/>
      <sz val="11"/>
      <name val="MS UI Gothic"/>
      <family val="3"/>
      <charset val="128"/>
    </font>
    <font>
      <u/>
      <sz val="11"/>
      <name val="MS UI Gothic"/>
      <family val="3"/>
      <charset val="128"/>
    </font>
    <font>
      <b/>
      <i/>
      <sz val="11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1" fillId="0" borderId="0">
      <alignment vertical="center"/>
    </xf>
  </cellStyleXfs>
  <cellXfs count="241">
    <xf numFmtId="0" fontId="0" fillId="0" borderId="0" xfId="0">
      <alignment vertical="center"/>
    </xf>
    <xf numFmtId="0" fontId="7" fillId="0" borderId="0" xfId="2" applyFont="1" applyFill="1" applyBorder="1"/>
    <xf numFmtId="177" fontId="9" fillId="0" borderId="0" xfId="2" applyNumberFormat="1" applyFont="1" applyFill="1" applyBorder="1" applyAlignment="1">
      <alignment horizontal="right" vertical="center" justifyLastLine="1" shrinkToFit="1"/>
    </xf>
    <xf numFmtId="177" fontId="10" fillId="0" borderId="0" xfId="2" applyNumberFormat="1" applyFont="1" applyFill="1" applyBorder="1" applyAlignment="1">
      <alignment horizontal="right" vertical="top"/>
    </xf>
    <xf numFmtId="177" fontId="7" fillId="0" borderId="0" xfId="2" applyNumberFormat="1" applyFont="1" applyFill="1" applyBorder="1" applyAlignment="1">
      <alignment horizontal="right"/>
    </xf>
    <xf numFmtId="178" fontId="11" fillId="0" borderId="0" xfId="2" quotePrefix="1" applyNumberFormat="1" applyFont="1" applyFill="1" applyBorder="1" applyAlignment="1">
      <alignment horizontal="right" vertical="center"/>
    </xf>
    <xf numFmtId="0" fontId="7" fillId="0" borderId="0" xfId="2" applyFont="1" applyFill="1"/>
    <xf numFmtId="176" fontId="7" fillId="0" borderId="3" xfId="2" applyNumberFormat="1" applyFont="1" applyFill="1" applyBorder="1" applyAlignment="1">
      <alignment horizontal="left" vertical="center"/>
    </xf>
    <xf numFmtId="176" fontId="7" fillId="0" borderId="16" xfId="2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76" fontId="7" fillId="0" borderId="7" xfId="2" applyNumberFormat="1" applyFont="1" applyFill="1" applyBorder="1" applyAlignment="1">
      <alignment horizontal="left" vertical="center"/>
    </xf>
    <xf numFmtId="176" fontId="7" fillId="0" borderId="2" xfId="2" applyNumberFormat="1" applyFont="1" applyFill="1" applyBorder="1" applyAlignment="1">
      <alignment horizontal="center" vertical="center"/>
    </xf>
    <xf numFmtId="177" fontId="7" fillId="0" borderId="0" xfId="2" applyNumberFormat="1" applyFont="1" applyFill="1" applyAlignment="1">
      <alignment horizontal="right"/>
    </xf>
    <xf numFmtId="177" fontId="7" fillId="0" borderId="0" xfId="2" applyNumberFormat="1" applyFont="1" applyFill="1" applyBorder="1" applyAlignment="1">
      <alignment horizontal="center" vertical="center"/>
    </xf>
    <xf numFmtId="177" fontId="7" fillId="0" borderId="3" xfId="2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177" fontId="7" fillId="0" borderId="4" xfId="2" applyNumberFormat="1" applyFont="1" applyFill="1" applyBorder="1" applyAlignment="1">
      <alignment horizontal="center" vertical="center"/>
    </xf>
    <xf numFmtId="176" fontId="7" fillId="0" borderId="5" xfId="2" applyNumberFormat="1" applyFont="1" applyFill="1" applyBorder="1" applyAlignment="1">
      <alignment horizontal="left" vertical="center"/>
    </xf>
    <xf numFmtId="176" fontId="7" fillId="0" borderId="6" xfId="2" applyNumberFormat="1" applyFont="1" applyFill="1" applyBorder="1" applyAlignment="1">
      <alignment horizontal="left" vertical="center"/>
    </xf>
    <xf numFmtId="176" fontId="7" fillId="0" borderId="8" xfId="2" applyNumberFormat="1" applyFont="1" applyFill="1" applyBorder="1" applyAlignment="1">
      <alignment horizontal="left" vertical="center"/>
    </xf>
    <xf numFmtId="176" fontId="7" fillId="0" borderId="9" xfId="2" applyNumberFormat="1" applyFont="1" applyFill="1" applyBorder="1" applyAlignment="1">
      <alignment horizontal="left" vertical="center"/>
    </xf>
    <xf numFmtId="176" fontId="7" fillId="0" borderId="10" xfId="2" applyNumberFormat="1" applyFont="1" applyFill="1" applyBorder="1" applyAlignment="1">
      <alignment horizontal="left" vertical="center"/>
    </xf>
    <xf numFmtId="177" fontId="7" fillId="0" borderId="11" xfId="2" applyNumberFormat="1" applyFont="1" applyFill="1" applyBorder="1" applyAlignment="1">
      <alignment horizontal="center" vertical="center"/>
    </xf>
    <xf numFmtId="176" fontId="7" fillId="0" borderId="5" xfId="2" applyNumberFormat="1" applyFont="1" applyFill="1" applyBorder="1" applyAlignment="1">
      <alignment vertical="center"/>
    </xf>
    <xf numFmtId="176" fontId="7" fillId="0" borderId="6" xfId="2" applyNumberFormat="1" applyFont="1" applyFill="1" applyBorder="1" applyAlignment="1">
      <alignment vertical="center"/>
    </xf>
    <xf numFmtId="176" fontId="7" fillId="0" borderId="7" xfId="2" applyNumberFormat="1" applyFont="1" applyFill="1" applyBorder="1" applyAlignment="1">
      <alignment vertical="center"/>
    </xf>
    <xf numFmtId="176" fontId="7" fillId="0" borderId="8" xfId="2" applyNumberFormat="1" applyFont="1" applyFill="1" applyBorder="1" applyAlignment="1">
      <alignment vertical="center"/>
    </xf>
    <xf numFmtId="176" fontId="7" fillId="0" borderId="9" xfId="2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176" fontId="7" fillId="0" borderId="16" xfId="2" applyNumberFormat="1" applyFont="1" applyFill="1" applyBorder="1" applyAlignment="1">
      <alignment vertical="center"/>
    </xf>
    <xf numFmtId="176" fontId="7" fillId="0" borderId="29" xfId="2" applyNumberFormat="1" applyFont="1" applyFill="1" applyBorder="1" applyAlignment="1">
      <alignment vertical="center"/>
    </xf>
    <xf numFmtId="176" fontId="7" fillId="0" borderId="34" xfId="2" applyNumberFormat="1" applyFont="1" applyFill="1" applyBorder="1" applyAlignment="1">
      <alignment vertical="center"/>
    </xf>
    <xf numFmtId="0" fontId="7" fillId="0" borderId="7" xfId="2" applyFont="1" applyFill="1" applyBorder="1" applyAlignment="1">
      <alignment vertical="center"/>
    </xf>
    <xf numFmtId="0" fontId="7" fillId="0" borderId="8" xfId="2" applyFont="1" applyFill="1" applyBorder="1" applyAlignment="1">
      <alignment vertical="center"/>
    </xf>
    <xf numFmtId="177" fontId="7" fillId="0" borderId="15" xfId="2" applyNumberFormat="1" applyFont="1" applyFill="1" applyBorder="1" applyAlignment="1">
      <alignment horizontal="center" vertical="center"/>
    </xf>
    <xf numFmtId="0" fontId="7" fillId="0" borderId="7" xfId="2" applyFont="1" applyFill="1" applyBorder="1"/>
    <xf numFmtId="0" fontId="7" fillId="0" borderId="5" xfId="2" applyFont="1" applyFill="1" applyBorder="1" applyAlignment="1">
      <alignment vertical="center"/>
    </xf>
    <xf numFmtId="176" fontId="7" fillId="0" borderId="7" xfId="2" applyNumberFormat="1" applyFont="1" applyFill="1" applyBorder="1" applyAlignment="1">
      <alignment horizontal="left" vertical="center" shrinkToFit="1"/>
    </xf>
    <xf numFmtId="176" fontId="7" fillId="0" borderId="8" xfId="2" applyNumberFormat="1" applyFont="1" applyFill="1" applyBorder="1" applyAlignment="1">
      <alignment horizontal="left" vertical="center" shrinkToFit="1"/>
    </xf>
    <xf numFmtId="0" fontId="7" fillId="0" borderId="9" xfId="2" applyFont="1" applyFill="1" applyBorder="1"/>
    <xf numFmtId="0" fontId="7" fillId="0" borderId="7" xfId="2" applyFont="1" applyFill="1" applyBorder="1" applyAlignment="1">
      <alignment horizontal="left" vertical="center"/>
    </xf>
    <xf numFmtId="0" fontId="7" fillId="0" borderId="8" xfId="2" applyFont="1" applyFill="1" applyBorder="1" applyAlignment="1">
      <alignment horizontal="left" vertical="center"/>
    </xf>
    <xf numFmtId="0" fontId="7" fillId="0" borderId="9" xfId="2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177" fontId="13" fillId="0" borderId="0" xfId="2" applyNumberFormat="1" applyFont="1" applyFill="1" applyBorder="1" applyAlignment="1">
      <alignment horizontal="right" vertical="center" justifyLastLine="1" shrinkToFit="1"/>
    </xf>
    <xf numFmtId="176" fontId="13" fillId="0" borderId="0" xfId="2" applyNumberFormat="1" applyFont="1" applyFill="1" applyBorder="1" applyAlignment="1">
      <alignment vertical="center"/>
    </xf>
    <xf numFmtId="177" fontId="7" fillId="0" borderId="0" xfId="2" applyNumberFormat="1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6" fontId="7" fillId="0" borderId="31" xfId="2" applyNumberFormat="1" applyFont="1" applyFill="1" applyBorder="1" applyAlignment="1">
      <alignment vertical="center"/>
    </xf>
    <xf numFmtId="176" fontId="7" fillId="0" borderId="12" xfId="2" applyNumberFormat="1" applyFont="1" applyFill="1" applyBorder="1" applyAlignment="1">
      <alignment vertical="center"/>
    </xf>
    <xf numFmtId="176" fontId="7" fillId="0" borderId="13" xfId="2" applyNumberFormat="1" applyFont="1" applyFill="1" applyBorder="1" applyAlignment="1">
      <alignment vertical="center"/>
    </xf>
    <xf numFmtId="177" fontId="7" fillId="0" borderId="14" xfId="2" applyNumberFormat="1" applyFont="1" applyFill="1" applyBorder="1" applyAlignment="1">
      <alignment horizontal="center" vertical="center"/>
    </xf>
    <xf numFmtId="0" fontId="7" fillId="0" borderId="7" xfId="2" applyFont="1" applyFill="1" applyBorder="1" applyAlignment="1"/>
    <xf numFmtId="0" fontId="7" fillId="0" borderId="6" xfId="2" applyFont="1" applyFill="1" applyBorder="1" applyAlignment="1"/>
    <xf numFmtId="0" fontId="7" fillId="0" borderId="8" xfId="2" applyFont="1" applyFill="1" applyBorder="1"/>
    <xf numFmtId="178" fontId="14" fillId="0" borderId="0" xfId="2" applyNumberFormat="1" applyFont="1" applyFill="1" applyBorder="1" applyAlignment="1">
      <alignment vertical="center"/>
    </xf>
    <xf numFmtId="0" fontId="7" fillId="0" borderId="3" xfId="1" applyNumberFormat="1" applyFont="1" applyFill="1" applyBorder="1" applyAlignment="1">
      <alignment vertical="center" shrinkToFit="1"/>
    </xf>
    <xf numFmtId="0" fontId="7" fillId="0" borderId="3" xfId="1" applyNumberFormat="1" applyFont="1" applyFill="1" applyBorder="1" applyAlignment="1">
      <alignment vertical="center"/>
    </xf>
    <xf numFmtId="38" fontId="7" fillId="0" borderId="3" xfId="1" applyFont="1" applyFill="1" applyBorder="1" applyAlignment="1">
      <alignment vertical="center"/>
    </xf>
    <xf numFmtId="0" fontId="7" fillId="0" borderId="4" xfId="1" applyNumberFormat="1" applyFont="1" applyFill="1" applyBorder="1" applyAlignment="1">
      <alignment vertical="center"/>
    </xf>
    <xf numFmtId="38" fontId="7" fillId="0" borderId="15" xfId="1" applyFont="1" applyFill="1" applyBorder="1" applyAlignment="1">
      <alignment vertical="center"/>
    </xf>
    <xf numFmtId="0" fontId="7" fillId="0" borderId="11" xfId="1" applyNumberFormat="1" applyFont="1" applyFill="1" applyBorder="1" applyAlignment="1">
      <alignment vertical="center"/>
    </xf>
    <xf numFmtId="0" fontId="7" fillId="0" borderId="11" xfId="1" applyNumberFormat="1" applyFont="1" applyFill="1" applyBorder="1" applyAlignment="1">
      <alignment vertical="center" shrinkToFit="1"/>
    </xf>
    <xf numFmtId="0" fontId="7" fillId="0" borderId="4" xfId="1" applyNumberFormat="1" applyFont="1" applyFill="1" applyBorder="1" applyAlignment="1">
      <alignment vertical="center" shrinkToFit="1"/>
    </xf>
    <xf numFmtId="38" fontId="7" fillId="0" borderId="11" xfId="1" applyFont="1" applyFill="1" applyBorder="1" applyAlignment="1">
      <alignment vertical="center"/>
    </xf>
    <xf numFmtId="38" fontId="7" fillId="0" borderId="3" xfId="1" applyFont="1" applyFill="1" applyBorder="1" applyAlignment="1">
      <alignment vertical="center" shrinkToFit="1"/>
    </xf>
    <xf numFmtId="38" fontId="7" fillId="0" borderId="4" xfId="1" applyFont="1" applyFill="1" applyBorder="1" applyAlignment="1">
      <alignment vertical="center" shrinkToFit="1"/>
    </xf>
    <xf numFmtId="177" fontId="7" fillId="0" borderId="10" xfId="2" applyNumberFormat="1" applyFont="1" applyFill="1" applyBorder="1" applyAlignment="1">
      <alignment horizontal="center" vertical="center"/>
    </xf>
    <xf numFmtId="38" fontId="7" fillId="0" borderId="15" xfId="1" applyFont="1" applyFill="1" applyBorder="1" applyAlignment="1">
      <alignment vertical="center" shrinkToFit="1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1" xfId="2" applyFont="1" applyFill="1" applyBorder="1"/>
    <xf numFmtId="0" fontId="7" fillId="0" borderId="4" xfId="2" applyFont="1" applyFill="1" applyBorder="1"/>
    <xf numFmtId="38" fontId="7" fillId="0" borderId="11" xfId="1" applyFont="1" applyFill="1" applyBorder="1" applyAlignment="1">
      <alignment vertical="center" shrinkToFit="1"/>
    </xf>
    <xf numFmtId="177" fontId="7" fillId="0" borderId="3" xfId="2" applyNumberFormat="1" applyFont="1" applyFill="1" applyBorder="1" applyAlignment="1">
      <alignment horizontal="center" vertical="center" shrinkToFit="1"/>
    </xf>
    <xf numFmtId="38" fontId="7" fillId="0" borderId="26" xfId="1" applyFont="1" applyFill="1" applyBorder="1" applyAlignment="1">
      <alignment vertical="center" shrinkToFit="1"/>
    </xf>
    <xf numFmtId="38" fontId="7" fillId="0" borderId="24" xfId="1" applyFont="1" applyFill="1" applyBorder="1" applyAlignment="1">
      <alignment vertical="center" shrinkToFit="1"/>
    </xf>
    <xf numFmtId="0" fontId="7" fillId="0" borderId="14" xfId="1" applyNumberFormat="1" applyFont="1" applyFill="1" applyBorder="1" applyAlignment="1">
      <alignment vertical="center" shrinkToFit="1"/>
    </xf>
    <xf numFmtId="0" fontId="7" fillId="0" borderId="33" xfId="1" applyNumberFormat="1" applyFont="1" applyFill="1" applyBorder="1" applyAlignment="1">
      <alignment vertical="center" shrinkToFit="1"/>
    </xf>
    <xf numFmtId="0" fontId="7" fillId="0" borderId="33" xfId="2" applyFont="1" applyFill="1" applyBorder="1"/>
    <xf numFmtId="0" fontId="7" fillId="0" borderId="15" xfId="1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horizontal="center" vertical="center" shrinkToFit="1"/>
    </xf>
    <xf numFmtId="0" fontId="7" fillId="0" borderId="11" xfId="0" applyFont="1" applyFill="1" applyBorder="1">
      <alignment vertical="center"/>
    </xf>
    <xf numFmtId="177" fontId="7" fillId="0" borderId="2" xfId="2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>
      <alignment vertical="center"/>
    </xf>
    <xf numFmtId="0" fontId="7" fillId="0" borderId="4" xfId="0" applyNumberFormat="1" applyFont="1" applyFill="1" applyBorder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2" xfId="1" applyFont="1" applyFill="1" applyBorder="1" applyAlignment="1">
      <alignment vertical="center"/>
    </xf>
    <xf numFmtId="176" fontId="7" fillId="0" borderId="28" xfId="2" applyNumberFormat="1" applyFont="1" applyFill="1" applyBorder="1" applyAlignment="1">
      <alignment horizontal="center" vertical="center"/>
    </xf>
    <xf numFmtId="177" fontId="7" fillId="0" borderId="15" xfId="2" applyNumberFormat="1" applyFont="1" applyFill="1" applyBorder="1" applyAlignment="1">
      <alignment horizontal="center" vertical="center" shrinkToFit="1"/>
    </xf>
    <xf numFmtId="0" fontId="7" fillId="0" borderId="1" xfId="2" applyFont="1" applyFill="1" applyBorder="1" applyAlignment="1">
      <alignment vertical="center"/>
    </xf>
    <xf numFmtId="0" fontId="7" fillId="0" borderId="4" xfId="2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6" xfId="2" applyFont="1" applyFill="1" applyBorder="1" applyAlignment="1">
      <alignment vertical="center"/>
    </xf>
    <xf numFmtId="0" fontId="7" fillId="0" borderId="15" xfId="2" applyFont="1" applyFill="1" applyBorder="1" applyAlignment="1">
      <alignment horizontal="center" vertical="center"/>
    </xf>
    <xf numFmtId="0" fontId="13" fillId="2" borderId="0" xfId="2" applyFont="1" applyFill="1"/>
    <xf numFmtId="0" fontId="13" fillId="2" borderId="30" xfId="0" applyFont="1" applyFill="1" applyBorder="1" applyAlignment="1">
      <alignment vertical="center"/>
    </xf>
    <xf numFmtId="179" fontId="15" fillId="2" borderId="24" xfId="2" applyNumberFormat="1" applyFont="1" applyFill="1" applyBorder="1" applyAlignment="1">
      <alignment horizontal="right" vertical="center"/>
    </xf>
    <xf numFmtId="9" fontId="15" fillId="2" borderId="25" xfId="2" applyNumberFormat="1" applyFont="1" applyFill="1" applyBorder="1" applyAlignment="1">
      <alignment horizontal="right" vertical="center"/>
    </xf>
    <xf numFmtId="177" fontId="7" fillId="3" borderId="0" xfId="2" applyNumberFormat="1" applyFont="1" applyFill="1"/>
    <xf numFmtId="0" fontId="7" fillId="3" borderId="0" xfId="2" applyFont="1" applyFill="1"/>
    <xf numFmtId="179" fontId="12" fillId="3" borderId="24" xfId="1" applyNumberFormat="1" applyFont="1" applyFill="1" applyBorder="1" applyAlignment="1">
      <alignment vertical="center"/>
    </xf>
    <xf numFmtId="176" fontId="7" fillId="3" borderId="3" xfId="2" applyNumberFormat="1" applyFont="1" applyFill="1" applyBorder="1" applyAlignment="1">
      <alignment horizontal="center" vertical="center"/>
    </xf>
    <xf numFmtId="38" fontId="7" fillId="3" borderId="3" xfId="1" applyFont="1" applyFill="1" applyBorder="1" applyAlignment="1">
      <alignment vertical="center" shrinkToFit="1"/>
    </xf>
    <xf numFmtId="176" fontId="7" fillId="3" borderId="4" xfId="2" applyNumberFormat="1" applyFont="1" applyFill="1" applyBorder="1" applyAlignment="1">
      <alignment horizontal="center" vertical="center"/>
    </xf>
    <xf numFmtId="38" fontId="7" fillId="3" borderId="4" xfId="1" applyFont="1" applyFill="1" applyBorder="1" applyAlignment="1">
      <alignment vertical="center" shrinkToFit="1"/>
    </xf>
    <xf numFmtId="180" fontId="7" fillId="3" borderId="37" xfId="1" applyNumberFormat="1" applyFont="1" applyFill="1" applyBorder="1" applyAlignment="1">
      <alignment vertical="center"/>
    </xf>
    <xf numFmtId="10" fontId="12" fillId="3" borderId="24" xfId="1" applyNumberFormat="1" applyFont="1" applyFill="1" applyBorder="1" applyAlignment="1">
      <alignment vertical="center"/>
    </xf>
    <xf numFmtId="180" fontId="7" fillId="4" borderId="0" xfId="2" applyNumberFormat="1" applyFont="1" applyFill="1"/>
    <xf numFmtId="0" fontId="7" fillId="4" borderId="0" xfId="2" applyFont="1" applyFill="1"/>
    <xf numFmtId="179" fontId="12" fillId="4" borderId="15" xfId="1" applyNumberFormat="1" applyFont="1" applyFill="1" applyBorder="1" applyAlignment="1">
      <alignment vertical="center"/>
    </xf>
    <xf numFmtId="176" fontId="7" fillId="4" borderId="6" xfId="2" applyNumberFormat="1" applyFont="1" applyFill="1" applyBorder="1" applyAlignment="1">
      <alignment horizontal="center" vertical="center"/>
    </xf>
    <xf numFmtId="38" fontId="7" fillId="4" borderId="3" xfId="1" applyFont="1" applyFill="1" applyBorder="1" applyAlignment="1">
      <alignment vertical="center" shrinkToFit="1"/>
    </xf>
    <xf numFmtId="176" fontId="7" fillId="4" borderId="33" xfId="2" applyNumberFormat="1" applyFont="1" applyFill="1" applyBorder="1" applyAlignment="1">
      <alignment horizontal="center" vertical="center"/>
    </xf>
    <xf numFmtId="38" fontId="7" fillId="4" borderId="4" xfId="1" applyFont="1" applyFill="1" applyBorder="1" applyAlignment="1">
      <alignment vertical="center" shrinkToFit="1"/>
    </xf>
    <xf numFmtId="176" fontId="7" fillId="4" borderId="51" xfId="2" applyNumberFormat="1" applyFont="1" applyFill="1" applyBorder="1" applyAlignment="1">
      <alignment horizontal="center" vertical="center"/>
    </xf>
    <xf numFmtId="38" fontId="7" fillId="4" borderId="37" xfId="1" applyFont="1" applyFill="1" applyBorder="1" applyAlignment="1">
      <alignment vertical="center" shrinkToFit="1"/>
    </xf>
    <xf numFmtId="180" fontId="7" fillId="4" borderId="37" xfId="1" applyNumberFormat="1" applyFont="1" applyFill="1" applyBorder="1" applyAlignment="1">
      <alignment vertical="center"/>
    </xf>
    <xf numFmtId="176" fontId="13" fillId="2" borderId="11" xfId="2" applyNumberFormat="1" applyFont="1" applyFill="1" applyBorder="1" applyAlignment="1">
      <alignment horizontal="center" vertical="center"/>
    </xf>
    <xf numFmtId="38" fontId="13" fillId="2" borderId="37" xfId="1" applyFont="1" applyFill="1" applyBorder="1" applyAlignment="1">
      <alignment vertical="center" shrinkToFit="1"/>
    </xf>
    <xf numFmtId="38" fontId="13" fillId="2" borderId="19" xfId="1" applyFont="1" applyFill="1" applyBorder="1" applyAlignment="1">
      <alignment vertical="center"/>
    </xf>
    <xf numFmtId="176" fontId="13" fillId="2" borderId="4" xfId="2" applyNumberFormat="1" applyFont="1" applyFill="1" applyBorder="1" applyAlignment="1">
      <alignment horizontal="center" vertical="center"/>
    </xf>
    <xf numFmtId="38" fontId="13" fillId="2" borderId="18" xfId="1" applyFont="1" applyFill="1" applyBorder="1" applyAlignment="1">
      <alignment vertical="center"/>
    </xf>
    <xf numFmtId="176" fontId="13" fillId="2" borderId="35" xfId="2" applyNumberFormat="1" applyFont="1" applyFill="1" applyBorder="1" applyAlignment="1">
      <alignment horizontal="center" vertical="center"/>
    </xf>
    <xf numFmtId="38" fontId="13" fillId="2" borderId="35" xfId="1" applyFont="1" applyFill="1" applyBorder="1" applyAlignment="1">
      <alignment vertical="center" shrinkToFit="1"/>
    </xf>
    <xf numFmtId="38" fontId="13" fillId="2" borderId="36" xfId="1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177" fontId="13" fillId="2" borderId="11" xfId="2" applyNumberFormat="1" applyFont="1" applyFill="1" applyBorder="1" applyAlignment="1">
      <alignment horizontal="right" vertical="center"/>
    </xf>
    <xf numFmtId="177" fontId="13" fillId="2" borderId="19" xfId="2" applyNumberFormat="1" applyFont="1" applyFill="1" applyBorder="1" applyAlignment="1">
      <alignment horizontal="right" vertical="center"/>
    </xf>
    <xf numFmtId="10" fontId="15" fillId="2" borderId="24" xfId="2" applyNumberFormat="1" applyFont="1" applyFill="1" applyBorder="1" applyAlignment="1">
      <alignment horizontal="right" vertical="center"/>
    </xf>
    <xf numFmtId="9" fontId="15" fillId="3" borderId="25" xfId="1" applyNumberFormat="1" applyFont="1" applyFill="1" applyBorder="1" applyAlignment="1">
      <alignment vertical="center"/>
    </xf>
    <xf numFmtId="38" fontId="13" fillId="0" borderId="17" xfId="1" applyFont="1" applyFill="1" applyBorder="1" applyAlignment="1">
      <alignment vertical="center"/>
    </xf>
    <xf numFmtId="38" fontId="13" fillId="0" borderId="18" xfId="1" applyFont="1" applyFill="1" applyBorder="1" applyAlignment="1">
      <alignment vertical="center"/>
    </xf>
    <xf numFmtId="38" fontId="13" fillId="0" borderId="20" xfId="1" applyFont="1" applyFill="1" applyBorder="1" applyAlignment="1">
      <alignment vertical="center"/>
    </xf>
    <xf numFmtId="38" fontId="13" fillId="0" borderId="19" xfId="1" applyFont="1" applyFill="1" applyBorder="1" applyAlignment="1">
      <alignment vertical="center"/>
    </xf>
    <xf numFmtId="38" fontId="13" fillId="0" borderId="27" xfId="1" applyFont="1" applyFill="1" applyBorder="1" applyAlignment="1">
      <alignment vertical="center"/>
    </xf>
    <xf numFmtId="38" fontId="13" fillId="0" borderId="25" xfId="1" applyFont="1" applyFill="1" applyBorder="1" applyAlignment="1">
      <alignment vertical="center"/>
    </xf>
    <xf numFmtId="38" fontId="13" fillId="0" borderId="21" xfId="1" applyFont="1" applyFill="1" applyBorder="1" applyAlignment="1">
      <alignment vertical="center"/>
    </xf>
    <xf numFmtId="38" fontId="13" fillId="0" borderId="23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38" fontId="13" fillId="3" borderId="18" xfId="1" applyFont="1" applyFill="1" applyBorder="1" applyAlignment="1">
      <alignment vertical="center"/>
    </xf>
    <xf numFmtId="180" fontId="13" fillId="3" borderId="50" xfId="1" applyNumberFormat="1" applyFont="1" applyFill="1" applyBorder="1" applyAlignment="1">
      <alignment horizontal="right" vertical="center"/>
    </xf>
    <xf numFmtId="38" fontId="13" fillId="4" borderId="17" xfId="1" applyFont="1" applyFill="1" applyBorder="1" applyAlignment="1">
      <alignment vertical="center"/>
    </xf>
    <xf numFmtId="38" fontId="13" fillId="4" borderId="18" xfId="1" applyFont="1" applyFill="1" applyBorder="1" applyAlignment="1">
      <alignment vertical="center"/>
    </xf>
    <xf numFmtId="38" fontId="13" fillId="4" borderId="50" xfId="1" applyFont="1" applyFill="1" applyBorder="1" applyAlignment="1">
      <alignment vertical="center"/>
    </xf>
    <xf numFmtId="180" fontId="13" fillId="4" borderId="50" xfId="1" applyNumberFormat="1" applyFont="1" applyFill="1" applyBorder="1" applyAlignment="1">
      <alignment vertical="center"/>
    </xf>
    <xf numFmtId="9" fontId="15" fillId="4" borderId="20" xfId="1" applyNumberFormat="1" applyFont="1" applyFill="1" applyBorder="1" applyAlignment="1">
      <alignment vertical="center"/>
    </xf>
    <xf numFmtId="9" fontId="12" fillId="4" borderId="15" xfId="1" applyNumberFormat="1" applyFont="1" applyFill="1" applyBorder="1" applyAlignment="1">
      <alignment vertical="center"/>
    </xf>
    <xf numFmtId="0" fontId="7" fillId="5" borderId="3" xfId="1" applyNumberFormat="1" applyFont="1" applyFill="1" applyBorder="1" applyAlignment="1">
      <alignment vertical="center" shrinkToFit="1"/>
    </xf>
    <xf numFmtId="0" fontId="7" fillId="5" borderId="4" xfId="1" applyNumberFormat="1" applyFont="1" applyFill="1" applyBorder="1" applyAlignment="1">
      <alignment vertical="center"/>
    </xf>
    <xf numFmtId="38" fontId="7" fillId="5" borderId="15" xfId="1" applyFont="1" applyFill="1" applyBorder="1" applyAlignment="1">
      <alignment vertical="center"/>
    </xf>
    <xf numFmtId="0" fontId="7" fillId="5" borderId="11" xfId="1" applyNumberFormat="1" applyFont="1" applyFill="1" applyBorder="1" applyAlignment="1">
      <alignment vertical="center"/>
    </xf>
    <xf numFmtId="0" fontId="7" fillId="5" borderId="11" xfId="1" applyNumberFormat="1" applyFont="1" applyFill="1" applyBorder="1" applyAlignment="1">
      <alignment vertical="center" shrinkToFit="1"/>
    </xf>
    <xf numFmtId="0" fontId="7" fillId="5" borderId="4" xfId="1" applyNumberFormat="1" applyFont="1" applyFill="1" applyBorder="1" applyAlignment="1">
      <alignment vertical="center" shrinkToFit="1"/>
    </xf>
    <xf numFmtId="38" fontId="7" fillId="5" borderId="11" xfId="1" applyFont="1" applyFill="1" applyBorder="1" applyAlignment="1">
      <alignment vertical="center"/>
    </xf>
    <xf numFmtId="38" fontId="7" fillId="5" borderId="15" xfId="1" applyFont="1" applyFill="1" applyBorder="1" applyAlignment="1">
      <alignment vertical="center" shrinkToFit="1"/>
    </xf>
    <xf numFmtId="0" fontId="7" fillId="5" borderId="3" xfId="0" applyFont="1" applyFill="1" applyBorder="1">
      <alignment vertical="center"/>
    </xf>
    <xf numFmtId="0" fontId="7" fillId="5" borderId="4" xfId="0" applyFont="1" applyFill="1" applyBorder="1">
      <alignment vertical="center"/>
    </xf>
    <xf numFmtId="38" fontId="7" fillId="5" borderId="3" xfId="1" applyFont="1" applyFill="1" applyBorder="1" applyAlignment="1">
      <alignment vertical="center" shrinkToFit="1"/>
    </xf>
    <xf numFmtId="38" fontId="7" fillId="5" borderId="4" xfId="1" applyFont="1" applyFill="1" applyBorder="1" applyAlignment="1">
      <alignment vertical="center" shrinkToFit="1"/>
    </xf>
    <xf numFmtId="38" fontId="7" fillId="5" borderId="26" xfId="1" applyFont="1" applyFill="1" applyBorder="1" applyAlignment="1">
      <alignment vertical="center" shrinkToFit="1"/>
    </xf>
    <xf numFmtId="38" fontId="7" fillId="5" borderId="24" xfId="1" applyFont="1" applyFill="1" applyBorder="1" applyAlignment="1">
      <alignment vertical="center" shrinkToFit="1"/>
    </xf>
    <xf numFmtId="0" fontId="7" fillId="5" borderId="14" xfId="1" applyNumberFormat="1" applyFont="1" applyFill="1" applyBorder="1" applyAlignment="1">
      <alignment vertical="center" shrinkToFit="1"/>
    </xf>
    <xf numFmtId="0" fontId="7" fillId="5" borderId="5" xfId="2" applyFont="1" applyFill="1" applyBorder="1"/>
    <xf numFmtId="0" fontId="7" fillId="5" borderId="32" xfId="2" applyFont="1" applyFill="1" applyBorder="1"/>
    <xf numFmtId="0" fontId="7" fillId="5" borderId="4" xfId="2" applyFont="1" applyFill="1" applyBorder="1"/>
    <xf numFmtId="0" fontId="7" fillId="5" borderId="15" xfId="1" applyNumberFormat="1" applyFont="1" applyFill="1" applyBorder="1" applyAlignment="1">
      <alignment vertical="center"/>
    </xf>
    <xf numFmtId="38" fontId="7" fillId="5" borderId="11" xfId="1" applyFont="1" applyFill="1" applyBorder="1" applyAlignment="1">
      <alignment vertical="center" shrinkToFit="1"/>
    </xf>
    <xf numFmtId="38" fontId="7" fillId="5" borderId="22" xfId="1" applyFont="1" applyFill="1" applyBorder="1" applyAlignment="1">
      <alignment vertical="center"/>
    </xf>
    <xf numFmtId="38" fontId="7" fillId="5" borderId="3" xfId="1" applyFont="1" applyFill="1" applyBorder="1" applyAlignment="1">
      <alignment vertical="center"/>
    </xf>
    <xf numFmtId="0" fontId="7" fillId="5" borderId="33" xfId="1" applyNumberFormat="1" applyFont="1" applyFill="1" applyBorder="1" applyAlignment="1">
      <alignment vertical="center" shrinkToFit="1"/>
    </xf>
    <xf numFmtId="0" fontId="7" fillId="5" borderId="11" xfId="0" applyFont="1" applyFill="1" applyBorder="1">
      <alignment vertical="center"/>
    </xf>
    <xf numFmtId="0" fontId="7" fillId="5" borderId="4" xfId="2" applyFont="1" applyFill="1" applyBorder="1" applyAlignment="1">
      <alignment vertical="center"/>
    </xf>
    <xf numFmtId="0" fontId="7" fillId="5" borderId="3" xfId="1" applyNumberFormat="1" applyFont="1" applyFill="1" applyBorder="1" applyAlignment="1">
      <alignment vertical="center"/>
    </xf>
    <xf numFmtId="0" fontId="7" fillId="5" borderId="33" xfId="2" applyFont="1" applyFill="1" applyBorder="1"/>
    <xf numFmtId="38" fontId="7" fillId="5" borderId="4" xfId="1" applyFont="1" applyFill="1" applyBorder="1" applyAlignment="1">
      <alignment vertical="center"/>
    </xf>
    <xf numFmtId="176" fontId="7" fillId="3" borderId="51" xfId="2" applyNumberFormat="1" applyFont="1" applyFill="1" applyBorder="1" applyAlignment="1">
      <alignment horizontal="center" vertical="center"/>
    </xf>
    <xf numFmtId="176" fontId="7" fillId="3" borderId="30" xfId="2" applyNumberFormat="1" applyFont="1" applyFill="1" applyBorder="1" applyAlignment="1">
      <alignment vertical="center"/>
    </xf>
    <xf numFmtId="176" fontId="7" fillId="3" borderId="28" xfId="2" applyNumberFormat="1" applyFont="1" applyFill="1" applyBorder="1" applyAlignment="1">
      <alignment horizontal="center" vertical="center"/>
    </xf>
    <xf numFmtId="176" fontId="7" fillId="3" borderId="34" xfId="2" applyNumberFormat="1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7" xfId="0" applyFont="1" applyFill="1" applyBorder="1" applyAlignment="1">
      <alignment vertical="center" textRotation="255"/>
    </xf>
    <xf numFmtId="0" fontId="13" fillId="2" borderId="46" xfId="2" applyFont="1" applyFill="1" applyBorder="1" applyAlignment="1">
      <alignment horizontal="center" vertical="center"/>
    </xf>
    <xf numFmtId="0" fontId="13" fillId="2" borderId="34" xfId="2" applyFont="1" applyFill="1" applyBorder="1" applyAlignment="1">
      <alignment horizontal="center" vertical="center"/>
    </xf>
    <xf numFmtId="49" fontId="8" fillId="0" borderId="0" xfId="2" applyNumberFormat="1" applyFont="1" applyFill="1" applyBorder="1" applyAlignment="1">
      <alignment vertical="top"/>
    </xf>
    <xf numFmtId="0" fontId="7" fillId="0" borderId="44" xfId="2" applyFont="1" applyFill="1" applyBorder="1" applyAlignment="1">
      <alignment horizontal="center" vertical="center"/>
    </xf>
    <xf numFmtId="0" fontId="7" fillId="0" borderId="45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177" fontId="7" fillId="0" borderId="42" xfId="2" applyNumberFormat="1" applyFont="1" applyFill="1" applyBorder="1" applyAlignment="1">
      <alignment horizontal="center" vertical="center"/>
    </xf>
    <xf numFmtId="177" fontId="7" fillId="0" borderId="43" xfId="2" applyNumberFormat="1" applyFont="1" applyFill="1" applyBorder="1" applyAlignment="1">
      <alignment horizontal="center" vertical="center"/>
    </xf>
    <xf numFmtId="177" fontId="13" fillId="0" borderId="21" xfId="2" applyNumberFormat="1" applyFont="1" applyFill="1" applyBorder="1" applyAlignment="1">
      <alignment horizontal="center" vertical="center"/>
    </xf>
    <xf numFmtId="177" fontId="13" fillId="0" borderId="19" xfId="2" applyNumberFormat="1" applyFont="1" applyFill="1" applyBorder="1" applyAlignment="1">
      <alignment horizontal="center" vertical="center"/>
    </xf>
    <xf numFmtId="0" fontId="7" fillId="4" borderId="44" xfId="2" applyFont="1" applyFill="1" applyBorder="1" applyAlignment="1">
      <alignment horizontal="center" vertical="center" textRotation="255"/>
    </xf>
    <xf numFmtId="0" fontId="7" fillId="4" borderId="45" xfId="0" applyFont="1" applyFill="1" applyBorder="1" applyAlignment="1">
      <alignment horizontal="center" vertical="center" textRotation="255"/>
    </xf>
    <xf numFmtId="0" fontId="7" fillId="4" borderId="40" xfId="0" applyFont="1" applyFill="1" applyBorder="1" applyAlignment="1">
      <alignment horizontal="center" vertical="center" textRotation="255"/>
    </xf>
    <xf numFmtId="0" fontId="7" fillId="3" borderId="40" xfId="0" applyFont="1" applyFill="1" applyBorder="1" applyAlignment="1">
      <alignment horizontal="center" vertical="center" textRotation="255"/>
    </xf>
    <xf numFmtId="0" fontId="7" fillId="3" borderId="46" xfId="0" applyFont="1" applyFill="1" applyBorder="1" applyAlignment="1">
      <alignment horizontal="center" vertical="center" textRotation="255"/>
    </xf>
    <xf numFmtId="0" fontId="7" fillId="0" borderId="7" xfId="2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177" fontId="13" fillId="0" borderId="20" xfId="2" applyNumberFormat="1" applyFont="1" applyFill="1" applyBorder="1" applyAlignment="1">
      <alignment horizontal="center" vertical="center"/>
    </xf>
    <xf numFmtId="177" fontId="7" fillId="0" borderId="26" xfId="2" applyNumberFormat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vertical="center" wrapText="1"/>
    </xf>
    <xf numFmtId="0" fontId="7" fillId="0" borderId="47" xfId="2" applyFont="1" applyFill="1" applyBorder="1" applyAlignment="1">
      <alignment horizontal="center" vertical="center"/>
    </xf>
    <xf numFmtId="0" fontId="7" fillId="3" borderId="48" xfId="2" applyFont="1" applyFill="1" applyBorder="1" applyAlignment="1">
      <alignment horizontal="center" vertical="center" textRotation="255"/>
    </xf>
    <xf numFmtId="0" fontId="7" fillId="3" borderId="45" xfId="0" applyFont="1" applyFill="1" applyBorder="1" applyAlignment="1">
      <alignment horizontal="center" vertical="center" textRotation="255"/>
    </xf>
    <xf numFmtId="0" fontId="7" fillId="3" borderId="49" xfId="0" applyFont="1" applyFill="1" applyBorder="1" applyAlignment="1">
      <alignment horizontal="center" vertical="center" textRotation="255"/>
    </xf>
    <xf numFmtId="0" fontId="7" fillId="0" borderId="15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 textRotation="255"/>
    </xf>
    <xf numFmtId="0" fontId="13" fillId="2" borderId="40" xfId="2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 textRotation="255"/>
    </xf>
    <xf numFmtId="177" fontId="7" fillId="0" borderId="26" xfId="2" applyNumberFormat="1" applyFont="1" applyFill="1" applyBorder="1" applyAlignment="1">
      <alignment horizontal="center" vertical="center" wrapText="1" shrinkToFit="1"/>
    </xf>
    <xf numFmtId="176" fontId="7" fillId="0" borderId="7" xfId="2" applyNumberFormat="1" applyFont="1" applyFill="1" applyBorder="1" applyAlignment="1">
      <alignment horizontal="distributed" vertical="center" textRotation="255"/>
    </xf>
    <xf numFmtId="176" fontId="7" fillId="0" borderId="12" xfId="2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76" fontId="7" fillId="0" borderId="7" xfId="2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6" fontId="7" fillId="0" borderId="9" xfId="2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3" borderId="0" xfId="2" applyNumberFormat="1" applyFont="1" applyFill="1" applyBorder="1" applyAlignment="1">
      <alignment horizontal="center" vertical="center"/>
    </xf>
    <xf numFmtId="0" fontId="7" fillId="4" borderId="45" xfId="2" applyFont="1" applyFill="1" applyBorder="1" applyAlignment="1">
      <alignment horizontal="center" vertical="center" textRotation="255"/>
    </xf>
    <xf numFmtId="0" fontId="7" fillId="4" borderId="41" xfId="0" applyFont="1" applyFill="1" applyBorder="1" applyAlignment="1">
      <alignment horizontal="center" vertical="center" textRotation="255"/>
    </xf>
    <xf numFmtId="176" fontId="7" fillId="4" borderId="28" xfId="2" applyNumberFormat="1" applyFont="1" applyFill="1" applyBorder="1" applyAlignment="1">
      <alignment horizontal="center" vertical="center"/>
    </xf>
    <xf numFmtId="176" fontId="7" fillId="4" borderId="6" xfId="2" applyNumberFormat="1" applyFont="1" applyFill="1" applyBorder="1" applyAlignment="1">
      <alignment horizontal="center" vertical="center"/>
    </xf>
    <xf numFmtId="176" fontId="7" fillId="4" borderId="0" xfId="2" applyNumberFormat="1" applyFont="1" applyFill="1" applyBorder="1" applyAlignment="1">
      <alignment horizontal="center" vertical="center"/>
    </xf>
    <xf numFmtId="176" fontId="7" fillId="4" borderId="8" xfId="2" applyNumberFormat="1" applyFont="1" applyFill="1" applyBorder="1" applyAlignment="1">
      <alignment horizontal="center" vertical="center"/>
    </xf>
    <xf numFmtId="176" fontId="7" fillId="4" borderId="2" xfId="2" applyNumberFormat="1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 textRotation="255"/>
    </xf>
    <xf numFmtId="176" fontId="7" fillId="4" borderId="51" xfId="2" applyNumberFormat="1" applyFont="1" applyFill="1" applyBorder="1" applyAlignment="1">
      <alignment horizontal="center" vertical="center"/>
    </xf>
    <xf numFmtId="176" fontId="7" fillId="4" borderId="10" xfId="2" applyNumberFormat="1" applyFont="1" applyFill="1" applyBorder="1" applyAlignment="1">
      <alignment horizontal="center" vertical="center"/>
    </xf>
    <xf numFmtId="177" fontId="7" fillId="5" borderId="26" xfId="2" applyNumberFormat="1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vertical="center" wrapText="1"/>
    </xf>
    <xf numFmtId="176" fontId="7" fillId="0" borderId="14" xfId="2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" xfId="4"/>
    <cellStyle name="標準_いも進捗状況（事務所打合せ用）19.7.19" xfId="2"/>
    <cellStyle name="湪戀恽X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7"/>
  <sheetViews>
    <sheetView showZeros="0" tabSelected="1" view="pageBreakPreview" zoomScaleNormal="70" zoomScaleSheetLayoutView="100" workbookViewId="0">
      <pane ySplit="7" topLeftCell="A223" activePane="bottomLeft" state="frozen"/>
      <selection activeCell="J13" sqref="J13"/>
      <selection pane="bottomLeft" activeCell="K233" sqref="K233"/>
    </sheetView>
  </sheetViews>
  <sheetFormatPr defaultRowHeight="13.5"/>
  <cols>
    <col min="1" max="1" width="4.375" style="6" customWidth="1"/>
    <col min="2" max="2" width="5.625" style="6" customWidth="1"/>
    <col min="3" max="3" width="3.375" style="6" customWidth="1"/>
    <col min="4" max="4" width="8.875" style="6" customWidth="1"/>
    <col min="5" max="5" width="7.5" style="6" customWidth="1"/>
    <col min="6" max="16" width="7.75" style="12" customWidth="1"/>
    <col min="17" max="17" width="10.75" style="12" customWidth="1"/>
    <col min="18" max="16384" width="9" style="6"/>
  </cols>
  <sheetData>
    <row r="1" spans="1:17" s="1" customFormat="1" ht="21" customHeight="1">
      <c r="A1" s="188" t="s">
        <v>57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</row>
    <row r="2" spans="1:17" s="1" customFormat="1" ht="15" customHeight="1">
      <c r="C2" s="45"/>
      <c r="D2" s="45"/>
      <c r="E2" s="45"/>
      <c r="F2" s="46"/>
      <c r="G2" s="46"/>
      <c r="H2" s="46"/>
      <c r="I2" s="46"/>
      <c r="J2" s="46"/>
      <c r="K2" s="46"/>
      <c r="L2" s="46"/>
      <c r="M2" s="46"/>
      <c r="N2" s="46"/>
      <c r="O2" s="2"/>
      <c r="P2" s="2"/>
      <c r="Q2" s="3" t="s">
        <v>72</v>
      </c>
    </row>
    <row r="3" spans="1:17" s="1" customFormat="1" ht="15" customHeight="1">
      <c r="C3" s="47"/>
      <c r="D3" s="47"/>
      <c r="E3" s="47"/>
      <c r="F3" s="46"/>
      <c r="G3" s="46"/>
      <c r="H3" s="46"/>
      <c r="I3" s="46"/>
      <c r="J3" s="46"/>
      <c r="K3" s="46"/>
      <c r="L3" s="46"/>
      <c r="M3" s="57"/>
      <c r="O3" s="4"/>
      <c r="Q3" s="5" t="s">
        <v>73</v>
      </c>
    </row>
    <row r="4" spans="1:17" s="1" customFormat="1" ht="15" customHeight="1" thickBot="1">
      <c r="C4" s="47"/>
      <c r="D4" s="47"/>
      <c r="E4" s="47"/>
      <c r="F4" s="46"/>
      <c r="G4" s="46"/>
      <c r="H4" s="46"/>
      <c r="I4" s="46"/>
      <c r="J4" s="46"/>
      <c r="K4" s="46"/>
      <c r="L4" s="46"/>
      <c r="M4" s="46"/>
      <c r="N4" s="46"/>
      <c r="O4" s="46"/>
      <c r="P4" s="4"/>
      <c r="Q4" s="48" t="s">
        <v>46</v>
      </c>
    </row>
    <row r="5" spans="1:17" ht="15" customHeight="1">
      <c r="A5" s="189" t="s">
        <v>0</v>
      </c>
      <c r="B5" s="191" t="s">
        <v>1</v>
      </c>
      <c r="C5" s="217" t="s">
        <v>2</v>
      </c>
      <c r="D5" s="218"/>
      <c r="E5" s="238" t="s">
        <v>60</v>
      </c>
      <c r="F5" s="193" t="s">
        <v>83</v>
      </c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5" t="s">
        <v>3</v>
      </c>
    </row>
    <row r="6" spans="1:17" ht="15" customHeight="1">
      <c r="A6" s="190"/>
      <c r="B6" s="192"/>
      <c r="C6" s="219"/>
      <c r="D6" s="220"/>
      <c r="E6" s="239"/>
      <c r="F6" s="215" t="s">
        <v>47</v>
      </c>
      <c r="G6" s="236" t="s">
        <v>48</v>
      </c>
      <c r="H6" s="205" t="s">
        <v>49</v>
      </c>
      <c r="I6" s="236" t="s">
        <v>50</v>
      </c>
      <c r="J6" s="205" t="s">
        <v>51</v>
      </c>
      <c r="K6" s="236" t="s">
        <v>52</v>
      </c>
      <c r="L6" s="205" t="s">
        <v>53</v>
      </c>
      <c r="M6" s="236" t="s">
        <v>54</v>
      </c>
      <c r="N6" s="205" t="s">
        <v>55</v>
      </c>
      <c r="O6" s="236" t="s">
        <v>56</v>
      </c>
      <c r="P6" s="205" t="s">
        <v>59</v>
      </c>
      <c r="Q6" s="196"/>
    </row>
    <row r="7" spans="1:17" ht="15" customHeight="1">
      <c r="A7" s="207"/>
      <c r="B7" s="211"/>
      <c r="C7" s="221"/>
      <c r="D7" s="222"/>
      <c r="E7" s="240"/>
      <c r="F7" s="206"/>
      <c r="G7" s="237"/>
      <c r="H7" s="206"/>
      <c r="I7" s="237"/>
      <c r="J7" s="206"/>
      <c r="K7" s="237"/>
      <c r="L7" s="206"/>
      <c r="M7" s="237"/>
      <c r="N7" s="206"/>
      <c r="O7" s="237"/>
      <c r="P7" s="206"/>
      <c r="Q7" s="204"/>
    </row>
    <row r="8" spans="1:17" ht="15" customHeight="1">
      <c r="A8" s="208" t="s">
        <v>4</v>
      </c>
      <c r="B8" s="182" t="s">
        <v>5</v>
      </c>
      <c r="C8" s="7" t="s">
        <v>6</v>
      </c>
      <c r="D8" s="7"/>
      <c r="E8" s="14" t="s">
        <v>68</v>
      </c>
      <c r="F8" s="58"/>
      <c r="G8" s="150"/>
      <c r="H8" s="58"/>
      <c r="I8" s="150"/>
      <c r="J8" s="58"/>
      <c r="K8" s="150"/>
      <c r="L8" s="58"/>
      <c r="M8" s="175"/>
      <c r="N8" s="59"/>
      <c r="O8" s="175"/>
      <c r="P8" s="60">
        <v>2</v>
      </c>
      <c r="Q8" s="133">
        <f>SUM(F8:P8)</f>
        <v>2</v>
      </c>
    </row>
    <row r="9" spans="1:17" ht="15" customHeight="1">
      <c r="A9" s="209"/>
      <c r="B9" s="203"/>
      <c r="C9" s="15"/>
      <c r="D9" s="16"/>
      <c r="E9" s="17" t="s">
        <v>69</v>
      </c>
      <c r="F9" s="61"/>
      <c r="G9" s="151"/>
      <c r="H9" s="61">
        <v>2</v>
      </c>
      <c r="I9" s="151"/>
      <c r="J9" s="61">
        <v>2</v>
      </c>
      <c r="K9" s="151">
        <v>3</v>
      </c>
      <c r="L9" s="61">
        <v>6</v>
      </c>
      <c r="M9" s="151">
        <v>1</v>
      </c>
      <c r="N9" s="61"/>
      <c r="O9" s="151"/>
      <c r="P9" s="61">
        <v>2</v>
      </c>
      <c r="Q9" s="134">
        <f>SUM(F9:P9)</f>
        <v>16</v>
      </c>
    </row>
    <row r="10" spans="1:17" ht="15" customHeight="1">
      <c r="A10" s="209"/>
      <c r="B10" s="203"/>
      <c r="C10" s="15"/>
      <c r="D10" s="16"/>
      <c r="E10" s="17" t="s">
        <v>70</v>
      </c>
      <c r="F10" s="61"/>
      <c r="G10" s="151"/>
      <c r="H10" s="61">
        <v>1</v>
      </c>
      <c r="I10" s="151">
        <v>1</v>
      </c>
      <c r="J10" s="61">
        <v>6</v>
      </c>
      <c r="K10" s="151">
        <v>7</v>
      </c>
      <c r="L10" s="61">
        <v>31</v>
      </c>
      <c r="M10" s="151">
        <v>13</v>
      </c>
      <c r="N10" s="61">
        <v>3</v>
      </c>
      <c r="O10" s="151"/>
      <c r="P10" s="61"/>
      <c r="Q10" s="134">
        <f t="shared" ref="Q10:Q43" si="0">SUM(F10:P10)</f>
        <v>62</v>
      </c>
    </row>
    <row r="11" spans="1:17" ht="15" customHeight="1">
      <c r="A11" s="209"/>
      <c r="B11" s="203"/>
      <c r="C11" s="15"/>
      <c r="D11" s="16"/>
      <c r="E11" s="17" t="s">
        <v>71</v>
      </c>
      <c r="F11" s="61"/>
      <c r="G11" s="151"/>
      <c r="H11" s="61"/>
      <c r="I11" s="151"/>
      <c r="J11" s="61"/>
      <c r="K11" s="151">
        <v>4</v>
      </c>
      <c r="L11" s="61">
        <v>3</v>
      </c>
      <c r="M11" s="151">
        <v>3</v>
      </c>
      <c r="N11" s="61"/>
      <c r="O11" s="151"/>
      <c r="P11" s="61"/>
      <c r="Q11" s="134">
        <f t="shared" si="0"/>
        <v>10</v>
      </c>
    </row>
    <row r="12" spans="1:17" ht="15" customHeight="1">
      <c r="A12" s="209"/>
      <c r="B12" s="203"/>
      <c r="C12" s="29"/>
      <c r="D12" s="44"/>
      <c r="E12" s="35" t="s">
        <v>43</v>
      </c>
      <c r="F12" s="62">
        <f t="shared" ref="F12:P12" si="1">SUM(F8:F11)</f>
        <v>0</v>
      </c>
      <c r="G12" s="152">
        <f t="shared" si="1"/>
        <v>0</v>
      </c>
      <c r="H12" s="62">
        <f t="shared" si="1"/>
        <v>3</v>
      </c>
      <c r="I12" s="152">
        <f t="shared" si="1"/>
        <v>1</v>
      </c>
      <c r="J12" s="62">
        <f t="shared" si="1"/>
        <v>8</v>
      </c>
      <c r="K12" s="152">
        <f t="shared" si="1"/>
        <v>14</v>
      </c>
      <c r="L12" s="62">
        <f t="shared" si="1"/>
        <v>40</v>
      </c>
      <c r="M12" s="152">
        <f t="shared" si="1"/>
        <v>17</v>
      </c>
      <c r="N12" s="62">
        <f t="shared" si="1"/>
        <v>3</v>
      </c>
      <c r="O12" s="152">
        <f t="shared" si="1"/>
        <v>0</v>
      </c>
      <c r="P12" s="62">
        <f t="shared" si="1"/>
        <v>4</v>
      </c>
      <c r="Q12" s="135">
        <f t="shared" si="0"/>
        <v>90</v>
      </c>
    </row>
    <row r="13" spans="1:17" ht="15" customHeight="1">
      <c r="A13" s="209"/>
      <c r="B13" s="203"/>
      <c r="C13" s="10" t="s">
        <v>7</v>
      </c>
      <c r="D13" s="20"/>
      <c r="E13" s="23" t="s">
        <v>74</v>
      </c>
      <c r="F13" s="63"/>
      <c r="G13" s="153"/>
      <c r="H13" s="63"/>
      <c r="I13" s="153">
        <v>9</v>
      </c>
      <c r="J13" s="63">
        <v>14</v>
      </c>
      <c r="K13" s="153">
        <v>1</v>
      </c>
      <c r="L13" s="63"/>
      <c r="M13" s="153"/>
      <c r="N13" s="63"/>
      <c r="O13" s="153"/>
      <c r="P13" s="63">
        <v>1</v>
      </c>
      <c r="Q13" s="136">
        <f t="shared" si="0"/>
        <v>25</v>
      </c>
    </row>
    <row r="14" spans="1:17" ht="15" customHeight="1">
      <c r="A14" s="209"/>
      <c r="B14" s="203"/>
      <c r="C14" s="10"/>
      <c r="D14" s="20"/>
      <c r="E14" s="17" t="s">
        <v>75</v>
      </c>
      <c r="F14" s="61"/>
      <c r="G14" s="151">
        <v>3</v>
      </c>
      <c r="H14" s="61">
        <v>6</v>
      </c>
      <c r="I14" s="151">
        <v>31</v>
      </c>
      <c r="J14" s="61">
        <v>67</v>
      </c>
      <c r="K14" s="151">
        <v>35</v>
      </c>
      <c r="L14" s="61">
        <v>96</v>
      </c>
      <c r="M14" s="151">
        <v>20</v>
      </c>
      <c r="N14" s="61">
        <v>1</v>
      </c>
      <c r="O14" s="151"/>
      <c r="P14" s="61"/>
      <c r="Q14" s="134">
        <f t="shared" si="0"/>
        <v>259</v>
      </c>
    </row>
    <row r="15" spans="1:17" ht="15" customHeight="1">
      <c r="A15" s="209"/>
      <c r="B15" s="203"/>
      <c r="C15" s="10"/>
      <c r="D15" s="20"/>
      <c r="E15" s="17" t="s">
        <v>76</v>
      </c>
      <c r="F15" s="61"/>
      <c r="G15" s="151"/>
      <c r="H15" s="61"/>
      <c r="I15" s="151"/>
      <c r="J15" s="61">
        <v>1</v>
      </c>
      <c r="K15" s="151">
        <v>6</v>
      </c>
      <c r="L15" s="61">
        <v>9</v>
      </c>
      <c r="M15" s="151">
        <v>1</v>
      </c>
      <c r="N15" s="61">
        <v>1</v>
      </c>
      <c r="O15" s="151"/>
      <c r="P15" s="61"/>
      <c r="Q15" s="134">
        <f t="shared" si="0"/>
        <v>18</v>
      </c>
    </row>
    <row r="16" spans="1:17" ht="15" customHeight="1">
      <c r="A16" s="209"/>
      <c r="B16" s="203"/>
      <c r="C16" s="10"/>
      <c r="D16" s="20"/>
      <c r="E16" s="17" t="s">
        <v>77</v>
      </c>
      <c r="F16" s="61"/>
      <c r="G16" s="151"/>
      <c r="H16" s="61">
        <v>1</v>
      </c>
      <c r="I16" s="151">
        <v>3</v>
      </c>
      <c r="J16" s="61">
        <v>10</v>
      </c>
      <c r="K16" s="151">
        <v>7</v>
      </c>
      <c r="L16" s="61">
        <v>15</v>
      </c>
      <c r="M16" s="151">
        <v>4</v>
      </c>
      <c r="N16" s="61">
        <v>1</v>
      </c>
      <c r="O16" s="151"/>
      <c r="P16" s="61"/>
      <c r="Q16" s="134">
        <f t="shared" si="0"/>
        <v>41</v>
      </c>
    </row>
    <row r="17" spans="1:17" ht="15" customHeight="1">
      <c r="A17" s="209"/>
      <c r="B17" s="203"/>
      <c r="C17" s="21"/>
      <c r="D17" s="22"/>
      <c r="E17" s="35" t="s">
        <v>43</v>
      </c>
      <c r="F17" s="62">
        <f t="shared" ref="F17:P17" si="2">SUM(F13:F16)</f>
        <v>0</v>
      </c>
      <c r="G17" s="152">
        <f t="shared" si="2"/>
        <v>3</v>
      </c>
      <c r="H17" s="62">
        <f t="shared" si="2"/>
        <v>7</v>
      </c>
      <c r="I17" s="152">
        <f t="shared" si="2"/>
        <v>43</v>
      </c>
      <c r="J17" s="62">
        <f t="shared" si="2"/>
        <v>92</v>
      </c>
      <c r="K17" s="152">
        <f t="shared" si="2"/>
        <v>49</v>
      </c>
      <c r="L17" s="62">
        <f t="shared" si="2"/>
        <v>120</v>
      </c>
      <c r="M17" s="152">
        <f t="shared" si="2"/>
        <v>25</v>
      </c>
      <c r="N17" s="62">
        <f t="shared" si="2"/>
        <v>3</v>
      </c>
      <c r="O17" s="152">
        <f t="shared" si="2"/>
        <v>0</v>
      </c>
      <c r="P17" s="62">
        <f t="shared" si="2"/>
        <v>1</v>
      </c>
      <c r="Q17" s="135">
        <f t="shared" si="0"/>
        <v>343</v>
      </c>
    </row>
    <row r="18" spans="1:17" ht="15" customHeight="1">
      <c r="A18" s="209"/>
      <c r="B18" s="203"/>
      <c r="C18" s="10" t="s">
        <v>8</v>
      </c>
      <c r="D18" s="20"/>
      <c r="E18" s="23" t="s">
        <v>74</v>
      </c>
      <c r="F18" s="64"/>
      <c r="G18" s="154"/>
      <c r="H18" s="64">
        <v>12</v>
      </c>
      <c r="I18" s="154">
        <v>44</v>
      </c>
      <c r="J18" s="64">
        <v>70</v>
      </c>
      <c r="K18" s="154">
        <v>44</v>
      </c>
      <c r="L18" s="64">
        <v>7</v>
      </c>
      <c r="M18" s="153"/>
      <c r="N18" s="63"/>
      <c r="O18" s="153"/>
      <c r="P18" s="63">
        <v>14</v>
      </c>
      <c r="Q18" s="136">
        <f t="shared" si="0"/>
        <v>191</v>
      </c>
    </row>
    <row r="19" spans="1:17" ht="15" customHeight="1">
      <c r="A19" s="209"/>
      <c r="B19" s="203"/>
      <c r="C19" s="10"/>
      <c r="D19" s="20"/>
      <c r="E19" s="17" t="s">
        <v>75</v>
      </c>
      <c r="F19" s="65"/>
      <c r="G19" s="155">
        <v>1</v>
      </c>
      <c r="H19" s="65">
        <v>22</v>
      </c>
      <c r="I19" s="155">
        <v>81</v>
      </c>
      <c r="J19" s="65">
        <v>155</v>
      </c>
      <c r="K19" s="155">
        <v>145</v>
      </c>
      <c r="L19" s="65">
        <v>246</v>
      </c>
      <c r="M19" s="151">
        <v>68</v>
      </c>
      <c r="N19" s="61">
        <v>2</v>
      </c>
      <c r="O19" s="151"/>
      <c r="P19" s="61">
        <v>3</v>
      </c>
      <c r="Q19" s="134">
        <f t="shared" si="0"/>
        <v>723</v>
      </c>
    </row>
    <row r="20" spans="1:17" ht="15" customHeight="1">
      <c r="A20" s="209"/>
      <c r="B20" s="203"/>
      <c r="C20" s="10"/>
      <c r="D20" s="20"/>
      <c r="E20" s="17" t="s">
        <v>76</v>
      </c>
      <c r="F20" s="65"/>
      <c r="G20" s="155"/>
      <c r="H20" s="65">
        <v>1</v>
      </c>
      <c r="I20" s="155"/>
      <c r="J20" s="65">
        <v>3</v>
      </c>
      <c r="K20" s="155">
        <v>2</v>
      </c>
      <c r="L20" s="65">
        <v>9</v>
      </c>
      <c r="M20" s="151">
        <v>5</v>
      </c>
      <c r="N20" s="61"/>
      <c r="O20" s="151"/>
      <c r="P20" s="61"/>
      <c r="Q20" s="134">
        <f t="shared" si="0"/>
        <v>20</v>
      </c>
    </row>
    <row r="21" spans="1:17" ht="15" customHeight="1">
      <c r="A21" s="209"/>
      <c r="B21" s="203"/>
      <c r="C21" s="10"/>
      <c r="D21" s="20"/>
      <c r="E21" s="17" t="s">
        <v>77</v>
      </c>
      <c r="F21" s="65"/>
      <c r="G21" s="155">
        <v>1</v>
      </c>
      <c r="H21" s="65">
        <v>1</v>
      </c>
      <c r="I21" s="155">
        <v>7</v>
      </c>
      <c r="J21" s="65">
        <v>26</v>
      </c>
      <c r="K21" s="155">
        <v>31</v>
      </c>
      <c r="L21" s="65">
        <v>59</v>
      </c>
      <c r="M21" s="151">
        <v>24</v>
      </c>
      <c r="N21" s="61">
        <v>3</v>
      </c>
      <c r="O21" s="151"/>
      <c r="P21" s="61"/>
      <c r="Q21" s="134">
        <f t="shared" si="0"/>
        <v>152</v>
      </c>
    </row>
    <row r="22" spans="1:17" ht="15" customHeight="1">
      <c r="A22" s="209"/>
      <c r="B22" s="203"/>
      <c r="C22" s="10"/>
      <c r="D22" s="20"/>
      <c r="E22" s="23" t="s">
        <v>43</v>
      </c>
      <c r="F22" s="66">
        <f t="shared" ref="F22:P22" si="3">SUM(F18:F21)</f>
        <v>0</v>
      </c>
      <c r="G22" s="156">
        <f t="shared" si="3"/>
        <v>2</v>
      </c>
      <c r="H22" s="66">
        <f t="shared" si="3"/>
        <v>36</v>
      </c>
      <c r="I22" s="156">
        <f t="shared" si="3"/>
        <v>132</v>
      </c>
      <c r="J22" s="66">
        <f t="shared" si="3"/>
        <v>254</v>
      </c>
      <c r="K22" s="156">
        <f t="shared" si="3"/>
        <v>222</v>
      </c>
      <c r="L22" s="66">
        <f t="shared" si="3"/>
        <v>321</v>
      </c>
      <c r="M22" s="156">
        <f t="shared" si="3"/>
        <v>97</v>
      </c>
      <c r="N22" s="66">
        <f t="shared" si="3"/>
        <v>5</v>
      </c>
      <c r="O22" s="156">
        <f t="shared" si="3"/>
        <v>0</v>
      </c>
      <c r="P22" s="66">
        <f t="shared" si="3"/>
        <v>17</v>
      </c>
      <c r="Q22" s="136">
        <f t="shared" si="0"/>
        <v>1086</v>
      </c>
    </row>
    <row r="23" spans="1:17" ht="15" customHeight="1">
      <c r="A23" s="209"/>
      <c r="B23" s="203"/>
      <c r="C23" s="24" t="s">
        <v>9</v>
      </c>
      <c r="D23" s="25"/>
      <c r="E23" s="14" t="s">
        <v>74</v>
      </c>
      <c r="F23" s="58"/>
      <c r="G23" s="150"/>
      <c r="H23" s="58">
        <v>4</v>
      </c>
      <c r="I23" s="150">
        <v>5</v>
      </c>
      <c r="J23" s="58">
        <v>5</v>
      </c>
      <c r="K23" s="150">
        <v>11</v>
      </c>
      <c r="L23" s="58">
        <v>3</v>
      </c>
      <c r="M23" s="150"/>
      <c r="N23" s="58"/>
      <c r="O23" s="150"/>
      <c r="P23" s="67">
        <v>1</v>
      </c>
      <c r="Q23" s="133">
        <f t="shared" si="0"/>
        <v>29</v>
      </c>
    </row>
    <row r="24" spans="1:17" ht="15" customHeight="1">
      <c r="A24" s="209"/>
      <c r="B24" s="203"/>
      <c r="C24" s="26"/>
      <c r="D24" s="27"/>
      <c r="E24" s="17" t="s">
        <v>75</v>
      </c>
      <c r="F24" s="65"/>
      <c r="G24" s="155">
        <v>2</v>
      </c>
      <c r="H24" s="65">
        <v>1</v>
      </c>
      <c r="I24" s="155">
        <v>11</v>
      </c>
      <c r="J24" s="65">
        <v>17</v>
      </c>
      <c r="K24" s="155">
        <v>35</v>
      </c>
      <c r="L24" s="65">
        <v>35</v>
      </c>
      <c r="M24" s="155">
        <v>7</v>
      </c>
      <c r="N24" s="65"/>
      <c r="O24" s="155"/>
      <c r="P24" s="68">
        <v>1</v>
      </c>
      <c r="Q24" s="134">
        <f t="shared" si="0"/>
        <v>109</v>
      </c>
    </row>
    <row r="25" spans="1:17" ht="15" customHeight="1">
      <c r="A25" s="209"/>
      <c r="B25" s="203"/>
      <c r="C25" s="26"/>
      <c r="D25" s="27"/>
      <c r="E25" s="17" t="s">
        <v>76</v>
      </c>
      <c r="F25" s="65"/>
      <c r="G25" s="155"/>
      <c r="H25" s="65"/>
      <c r="I25" s="155">
        <v>1</v>
      </c>
      <c r="J25" s="65">
        <v>4</v>
      </c>
      <c r="K25" s="155">
        <v>5</v>
      </c>
      <c r="L25" s="65">
        <v>7</v>
      </c>
      <c r="M25" s="155">
        <v>6</v>
      </c>
      <c r="N25" s="65">
        <v>1</v>
      </c>
      <c r="O25" s="155"/>
      <c r="P25" s="68"/>
      <c r="Q25" s="134">
        <f t="shared" si="0"/>
        <v>24</v>
      </c>
    </row>
    <row r="26" spans="1:17" ht="15" customHeight="1">
      <c r="A26" s="209"/>
      <c r="B26" s="203"/>
      <c r="C26" s="26"/>
      <c r="D26" s="27"/>
      <c r="E26" s="17" t="s">
        <v>77</v>
      </c>
      <c r="F26" s="65"/>
      <c r="G26" s="155">
        <v>1</v>
      </c>
      <c r="H26" s="65">
        <v>2</v>
      </c>
      <c r="I26" s="155">
        <v>4</v>
      </c>
      <c r="J26" s="65">
        <v>2</v>
      </c>
      <c r="K26" s="155">
        <v>8</v>
      </c>
      <c r="L26" s="65">
        <v>24</v>
      </c>
      <c r="M26" s="155">
        <v>11</v>
      </c>
      <c r="N26" s="65"/>
      <c r="O26" s="155"/>
      <c r="P26" s="68"/>
      <c r="Q26" s="134">
        <f t="shared" si="0"/>
        <v>52</v>
      </c>
    </row>
    <row r="27" spans="1:17" ht="15" customHeight="1">
      <c r="A27" s="209"/>
      <c r="B27" s="203"/>
      <c r="C27" s="28"/>
      <c r="D27" s="22"/>
      <c r="E27" s="35" t="s">
        <v>43</v>
      </c>
      <c r="F27" s="62">
        <f t="shared" ref="F27:P27" si="4">SUM(F23:F26)</f>
        <v>0</v>
      </c>
      <c r="G27" s="152">
        <f t="shared" si="4"/>
        <v>3</v>
      </c>
      <c r="H27" s="62">
        <f t="shared" si="4"/>
        <v>7</v>
      </c>
      <c r="I27" s="152">
        <f t="shared" si="4"/>
        <v>21</v>
      </c>
      <c r="J27" s="62">
        <f t="shared" si="4"/>
        <v>28</v>
      </c>
      <c r="K27" s="152">
        <f t="shared" si="4"/>
        <v>59</v>
      </c>
      <c r="L27" s="62">
        <f t="shared" si="4"/>
        <v>69</v>
      </c>
      <c r="M27" s="152">
        <f t="shared" si="4"/>
        <v>24</v>
      </c>
      <c r="N27" s="62">
        <f t="shared" si="4"/>
        <v>1</v>
      </c>
      <c r="O27" s="152">
        <f t="shared" si="4"/>
        <v>0</v>
      </c>
      <c r="P27" s="62">
        <f t="shared" si="4"/>
        <v>2</v>
      </c>
      <c r="Q27" s="135">
        <f t="shared" si="0"/>
        <v>214</v>
      </c>
    </row>
    <row r="28" spans="1:17" ht="15" customHeight="1">
      <c r="A28" s="209"/>
      <c r="B28" s="203"/>
      <c r="C28" s="26" t="s">
        <v>10</v>
      </c>
      <c r="D28" s="27"/>
      <c r="E28" s="23" t="s">
        <v>74</v>
      </c>
      <c r="F28" s="64"/>
      <c r="G28" s="154"/>
      <c r="H28" s="64">
        <v>4</v>
      </c>
      <c r="I28" s="154">
        <v>11</v>
      </c>
      <c r="J28" s="64">
        <v>6</v>
      </c>
      <c r="K28" s="154">
        <v>13</v>
      </c>
      <c r="L28" s="64">
        <v>6</v>
      </c>
      <c r="M28" s="154"/>
      <c r="N28" s="64"/>
      <c r="O28" s="154"/>
      <c r="P28" s="64">
        <v>3</v>
      </c>
      <c r="Q28" s="136">
        <f t="shared" si="0"/>
        <v>43</v>
      </c>
    </row>
    <row r="29" spans="1:17" ht="15" customHeight="1">
      <c r="A29" s="209"/>
      <c r="B29" s="203"/>
      <c r="C29" s="26"/>
      <c r="D29" s="27"/>
      <c r="E29" s="17" t="s">
        <v>75</v>
      </c>
      <c r="F29" s="65"/>
      <c r="G29" s="155">
        <v>1</v>
      </c>
      <c r="H29" s="65"/>
      <c r="I29" s="155">
        <v>9</v>
      </c>
      <c r="J29" s="65">
        <v>23</v>
      </c>
      <c r="K29" s="155">
        <v>31</v>
      </c>
      <c r="L29" s="65">
        <v>65</v>
      </c>
      <c r="M29" s="155">
        <v>11</v>
      </c>
      <c r="N29" s="65">
        <v>1</v>
      </c>
      <c r="O29" s="155"/>
      <c r="P29" s="65"/>
      <c r="Q29" s="134">
        <f t="shared" si="0"/>
        <v>141</v>
      </c>
    </row>
    <row r="30" spans="1:17" ht="15" customHeight="1">
      <c r="A30" s="209"/>
      <c r="B30" s="203"/>
      <c r="C30" s="26"/>
      <c r="D30" s="27"/>
      <c r="E30" s="17" t="s">
        <v>76</v>
      </c>
      <c r="F30" s="65"/>
      <c r="G30" s="155"/>
      <c r="H30" s="65"/>
      <c r="I30" s="155">
        <v>4</v>
      </c>
      <c r="J30" s="65">
        <v>16</v>
      </c>
      <c r="K30" s="155">
        <v>14</v>
      </c>
      <c r="L30" s="65">
        <v>30</v>
      </c>
      <c r="M30" s="155">
        <v>18</v>
      </c>
      <c r="N30" s="65">
        <v>2</v>
      </c>
      <c r="O30" s="155"/>
      <c r="P30" s="65"/>
      <c r="Q30" s="134">
        <f t="shared" si="0"/>
        <v>84</v>
      </c>
    </row>
    <row r="31" spans="1:17" ht="15" customHeight="1">
      <c r="A31" s="209"/>
      <c r="B31" s="203"/>
      <c r="C31" s="26"/>
      <c r="D31" s="27"/>
      <c r="E31" s="17" t="s">
        <v>77</v>
      </c>
      <c r="F31" s="65"/>
      <c r="G31" s="155"/>
      <c r="H31" s="65">
        <v>1</v>
      </c>
      <c r="I31" s="155">
        <v>2</v>
      </c>
      <c r="J31" s="65">
        <v>2</v>
      </c>
      <c r="K31" s="155">
        <v>12</v>
      </c>
      <c r="L31" s="65">
        <v>23</v>
      </c>
      <c r="M31" s="155">
        <v>9</v>
      </c>
      <c r="N31" s="65">
        <v>1</v>
      </c>
      <c r="O31" s="155"/>
      <c r="P31" s="65"/>
      <c r="Q31" s="134">
        <f t="shared" si="0"/>
        <v>50</v>
      </c>
    </row>
    <row r="32" spans="1:17" ht="15" customHeight="1">
      <c r="A32" s="209"/>
      <c r="B32" s="203"/>
      <c r="C32" s="26"/>
      <c r="D32" s="20"/>
      <c r="E32" s="23" t="s">
        <v>43</v>
      </c>
      <c r="F32" s="66">
        <f t="shared" ref="F32:P32" si="5">SUM(F28:F31)</f>
        <v>0</v>
      </c>
      <c r="G32" s="156">
        <f t="shared" si="5"/>
        <v>1</v>
      </c>
      <c r="H32" s="66">
        <f t="shared" si="5"/>
        <v>5</v>
      </c>
      <c r="I32" s="156">
        <f t="shared" si="5"/>
        <v>26</v>
      </c>
      <c r="J32" s="66">
        <f t="shared" si="5"/>
        <v>47</v>
      </c>
      <c r="K32" s="156">
        <f t="shared" si="5"/>
        <v>70</v>
      </c>
      <c r="L32" s="66">
        <f t="shared" si="5"/>
        <v>124</v>
      </c>
      <c r="M32" s="156">
        <f t="shared" si="5"/>
        <v>38</v>
      </c>
      <c r="N32" s="66">
        <f t="shared" si="5"/>
        <v>4</v>
      </c>
      <c r="O32" s="156">
        <f t="shared" si="5"/>
        <v>0</v>
      </c>
      <c r="P32" s="66">
        <f t="shared" si="5"/>
        <v>3</v>
      </c>
      <c r="Q32" s="136">
        <f>SUM(F32:P32)</f>
        <v>318</v>
      </c>
    </row>
    <row r="33" spans="1:17" ht="15" customHeight="1">
      <c r="A33" s="209"/>
      <c r="B33" s="203"/>
      <c r="C33" s="24" t="s">
        <v>11</v>
      </c>
      <c r="D33" s="25"/>
      <c r="E33" s="14" t="s">
        <v>74</v>
      </c>
      <c r="F33" s="58"/>
      <c r="G33" s="150"/>
      <c r="H33" s="58">
        <v>3</v>
      </c>
      <c r="I33" s="150">
        <v>2</v>
      </c>
      <c r="J33" s="58">
        <v>3</v>
      </c>
      <c r="K33" s="150">
        <v>9</v>
      </c>
      <c r="L33" s="58">
        <v>3</v>
      </c>
      <c r="M33" s="150"/>
      <c r="N33" s="58"/>
      <c r="O33" s="150"/>
      <c r="P33" s="58">
        <v>2</v>
      </c>
      <c r="Q33" s="133">
        <f t="shared" si="0"/>
        <v>22</v>
      </c>
    </row>
    <row r="34" spans="1:17" ht="15" customHeight="1">
      <c r="A34" s="209"/>
      <c r="B34" s="203"/>
      <c r="C34" s="15"/>
      <c r="D34" s="16"/>
      <c r="E34" s="17" t="s">
        <v>75</v>
      </c>
      <c r="F34" s="65"/>
      <c r="G34" s="155"/>
      <c r="H34" s="65">
        <v>4</v>
      </c>
      <c r="I34" s="155">
        <v>9</v>
      </c>
      <c r="J34" s="65">
        <v>17</v>
      </c>
      <c r="K34" s="155">
        <v>14</v>
      </c>
      <c r="L34" s="65">
        <v>28</v>
      </c>
      <c r="M34" s="155">
        <v>11</v>
      </c>
      <c r="N34" s="65"/>
      <c r="O34" s="155"/>
      <c r="P34" s="65">
        <v>1</v>
      </c>
      <c r="Q34" s="134">
        <f t="shared" si="0"/>
        <v>84</v>
      </c>
    </row>
    <row r="35" spans="1:17" ht="15" customHeight="1">
      <c r="A35" s="209"/>
      <c r="B35" s="203"/>
      <c r="C35" s="15"/>
      <c r="D35" s="16"/>
      <c r="E35" s="17" t="s">
        <v>76</v>
      </c>
      <c r="F35" s="65"/>
      <c r="G35" s="155"/>
      <c r="H35" s="65"/>
      <c r="I35" s="155">
        <v>4</v>
      </c>
      <c r="J35" s="65">
        <v>7</v>
      </c>
      <c r="K35" s="155">
        <v>10</v>
      </c>
      <c r="L35" s="65">
        <v>28</v>
      </c>
      <c r="M35" s="155">
        <v>13</v>
      </c>
      <c r="N35" s="65">
        <v>1</v>
      </c>
      <c r="O35" s="155"/>
      <c r="P35" s="65"/>
      <c r="Q35" s="134">
        <f t="shared" si="0"/>
        <v>63</v>
      </c>
    </row>
    <row r="36" spans="1:17" ht="15" customHeight="1">
      <c r="A36" s="209"/>
      <c r="B36" s="203"/>
      <c r="C36" s="15"/>
      <c r="D36" s="16"/>
      <c r="E36" s="17" t="s">
        <v>77</v>
      </c>
      <c r="F36" s="65"/>
      <c r="G36" s="155"/>
      <c r="H36" s="65"/>
      <c r="I36" s="155"/>
      <c r="J36" s="65">
        <v>1</v>
      </c>
      <c r="K36" s="155">
        <v>1</v>
      </c>
      <c r="L36" s="65">
        <v>4</v>
      </c>
      <c r="M36" s="155">
        <v>1</v>
      </c>
      <c r="N36" s="65"/>
      <c r="O36" s="155"/>
      <c r="P36" s="65"/>
      <c r="Q36" s="134">
        <f t="shared" si="0"/>
        <v>7</v>
      </c>
    </row>
    <row r="37" spans="1:17" ht="15" customHeight="1">
      <c r="A37" s="209"/>
      <c r="B37" s="203"/>
      <c r="C37" s="29"/>
      <c r="D37" s="22"/>
      <c r="E37" s="35" t="s">
        <v>43</v>
      </c>
      <c r="F37" s="62">
        <f t="shared" ref="F37:P37" si="6">SUM(F33:F36)</f>
        <v>0</v>
      </c>
      <c r="G37" s="152">
        <f t="shared" si="6"/>
        <v>0</v>
      </c>
      <c r="H37" s="62">
        <f t="shared" si="6"/>
        <v>7</v>
      </c>
      <c r="I37" s="152">
        <f t="shared" si="6"/>
        <v>15</v>
      </c>
      <c r="J37" s="62">
        <f t="shared" si="6"/>
        <v>28</v>
      </c>
      <c r="K37" s="152">
        <f t="shared" si="6"/>
        <v>34</v>
      </c>
      <c r="L37" s="62">
        <f t="shared" si="6"/>
        <v>63</v>
      </c>
      <c r="M37" s="152">
        <f t="shared" si="6"/>
        <v>25</v>
      </c>
      <c r="N37" s="62">
        <f t="shared" si="6"/>
        <v>1</v>
      </c>
      <c r="O37" s="152">
        <f t="shared" si="6"/>
        <v>0</v>
      </c>
      <c r="P37" s="62">
        <f t="shared" si="6"/>
        <v>3</v>
      </c>
      <c r="Q37" s="135">
        <f t="shared" si="0"/>
        <v>176</v>
      </c>
    </row>
    <row r="38" spans="1:17" ht="15" customHeight="1">
      <c r="A38" s="209"/>
      <c r="B38" s="203"/>
      <c r="C38" s="26" t="s">
        <v>78</v>
      </c>
      <c r="D38" s="27"/>
      <c r="E38" s="23" t="s">
        <v>74</v>
      </c>
      <c r="F38" s="64"/>
      <c r="G38" s="154"/>
      <c r="H38" s="64"/>
      <c r="I38" s="154"/>
      <c r="J38" s="64"/>
      <c r="K38" s="154"/>
      <c r="L38" s="64"/>
      <c r="M38" s="154"/>
      <c r="N38" s="64"/>
      <c r="O38" s="154"/>
      <c r="P38" s="64"/>
      <c r="Q38" s="136">
        <f t="shared" si="0"/>
        <v>0</v>
      </c>
    </row>
    <row r="39" spans="1:17" ht="15" customHeight="1">
      <c r="A39" s="209"/>
      <c r="B39" s="203"/>
      <c r="C39" s="232" t="s">
        <v>61</v>
      </c>
      <c r="D39" s="220"/>
      <c r="E39" s="17" t="s">
        <v>75</v>
      </c>
      <c r="F39" s="65"/>
      <c r="G39" s="155"/>
      <c r="H39" s="65"/>
      <c r="I39" s="155"/>
      <c r="J39" s="65">
        <v>4</v>
      </c>
      <c r="K39" s="155"/>
      <c r="L39" s="65">
        <v>2</v>
      </c>
      <c r="M39" s="155"/>
      <c r="N39" s="65"/>
      <c r="O39" s="155"/>
      <c r="P39" s="65"/>
      <c r="Q39" s="134">
        <f t="shared" si="0"/>
        <v>6</v>
      </c>
    </row>
    <row r="40" spans="1:17" ht="15" customHeight="1">
      <c r="A40" s="209"/>
      <c r="B40" s="203"/>
      <c r="C40" s="15"/>
      <c r="D40" s="16"/>
      <c r="E40" s="17" t="s">
        <v>76</v>
      </c>
      <c r="F40" s="65"/>
      <c r="G40" s="155"/>
      <c r="H40" s="65"/>
      <c r="I40" s="155"/>
      <c r="J40" s="65">
        <v>2</v>
      </c>
      <c r="K40" s="155">
        <v>1</v>
      </c>
      <c r="L40" s="65">
        <v>4</v>
      </c>
      <c r="M40" s="155">
        <v>1</v>
      </c>
      <c r="N40" s="65"/>
      <c r="O40" s="155"/>
      <c r="P40" s="65"/>
      <c r="Q40" s="134">
        <f t="shared" si="0"/>
        <v>8</v>
      </c>
    </row>
    <row r="41" spans="1:17" ht="15" customHeight="1">
      <c r="A41" s="209"/>
      <c r="B41" s="203"/>
      <c r="C41" s="15"/>
      <c r="D41" s="16"/>
      <c r="E41" s="17" t="s">
        <v>77</v>
      </c>
      <c r="F41" s="65"/>
      <c r="G41" s="155"/>
      <c r="H41" s="65"/>
      <c r="I41" s="155"/>
      <c r="J41" s="65"/>
      <c r="K41" s="155"/>
      <c r="L41" s="65"/>
      <c r="M41" s="155"/>
      <c r="N41" s="65"/>
      <c r="O41" s="155"/>
      <c r="P41" s="65"/>
      <c r="Q41" s="134">
        <f t="shared" si="0"/>
        <v>0</v>
      </c>
    </row>
    <row r="42" spans="1:17" ht="15" customHeight="1">
      <c r="A42" s="209"/>
      <c r="B42" s="203"/>
      <c r="C42" s="29"/>
      <c r="D42" s="22"/>
      <c r="E42" s="69" t="s">
        <v>43</v>
      </c>
      <c r="F42" s="62">
        <f t="shared" ref="F42:P42" si="7">SUM(F38:F41)</f>
        <v>0</v>
      </c>
      <c r="G42" s="152">
        <f t="shared" si="7"/>
        <v>0</v>
      </c>
      <c r="H42" s="62">
        <f t="shared" si="7"/>
        <v>0</v>
      </c>
      <c r="I42" s="152">
        <f t="shared" si="7"/>
        <v>0</v>
      </c>
      <c r="J42" s="62">
        <f t="shared" si="7"/>
        <v>6</v>
      </c>
      <c r="K42" s="152">
        <f t="shared" si="7"/>
        <v>1</v>
      </c>
      <c r="L42" s="62">
        <f t="shared" si="7"/>
        <v>6</v>
      </c>
      <c r="M42" s="152">
        <f t="shared" si="7"/>
        <v>1</v>
      </c>
      <c r="N42" s="62">
        <f t="shared" si="7"/>
        <v>0</v>
      </c>
      <c r="O42" s="152">
        <f t="shared" si="7"/>
        <v>0</v>
      </c>
      <c r="P42" s="62">
        <f t="shared" si="7"/>
        <v>0</v>
      </c>
      <c r="Q42" s="135">
        <f t="shared" si="0"/>
        <v>14</v>
      </c>
    </row>
    <row r="43" spans="1:17" ht="15" customHeight="1">
      <c r="A43" s="209"/>
      <c r="B43" s="184"/>
      <c r="C43" s="49"/>
      <c r="D43" s="49"/>
      <c r="E43" s="31"/>
      <c r="F43" s="70">
        <f t="shared" ref="F43:P43" si="8">F12+F17+F22+F27+F32+F37+F42</f>
        <v>0</v>
      </c>
      <c r="G43" s="157">
        <f>G12+G17+G22+G27+G32+G37+G42</f>
        <v>9</v>
      </c>
      <c r="H43" s="70">
        <f t="shared" si="8"/>
        <v>65</v>
      </c>
      <c r="I43" s="157">
        <f t="shared" si="8"/>
        <v>238</v>
      </c>
      <c r="J43" s="70">
        <f t="shared" si="8"/>
        <v>463</v>
      </c>
      <c r="K43" s="157">
        <f t="shared" si="8"/>
        <v>449</v>
      </c>
      <c r="L43" s="70">
        <f t="shared" si="8"/>
        <v>743</v>
      </c>
      <c r="M43" s="157">
        <f t="shared" si="8"/>
        <v>227</v>
      </c>
      <c r="N43" s="70">
        <f t="shared" si="8"/>
        <v>17</v>
      </c>
      <c r="O43" s="157">
        <f t="shared" si="8"/>
        <v>0</v>
      </c>
      <c r="P43" s="70">
        <f t="shared" si="8"/>
        <v>30</v>
      </c>
      <c r="Q43" s="135">
        <f t="shared" si="0"/>
        <v>2241</v>
      </c>
    </row>
    <row r="44" spans="1:17" ht="15" customHeight="1">
      <c r="A44" s="209"/>
      <c r="B44" s="182" t="s">
        <v>12</v>
      </c>
      <c r="C44" s="24" t="s">
        <v>63</v>
      </c>
      <c r="D44" s="25"/>
      <c r="E44" s="14" t="s">
        <v>74</v>
      </c>
      <c r="F44" s="58"/>
      <c r="G44" s="150"/>
      <c r="H44" s="58"/>
      <c r="I44" s="150"/>
      <c r="J44" s="58"/>
      <c r="K44" s="150"/>
      <c r="L44" s="58"/>
      <c r="M44" s="150"/>
      <c r="N44" s="58"/>
      <c r="O44" s="150"/>
      <c r="P44" s="58"/>
      <c r="Q44" s="133">
        <f>SUM(F44:P44)</f>
        <v>0</v>
      </c>
    </row>
    <row r="45" spans="1:17" ht="15" customHeight="1">
      <c r="A45" s="209"/>
      <c r="B45" s="183"/>
      <c r="C45" s="15"/>
      <c r="D45" s="16"/>
      <c r="E45" s="17" t="s">
        <v>75</v>
      </c>
      <c r="F45" s="65"/>
      <c r="G45" s="155"/>
      <c r="H45" s="65"/>
      <c r="I45" s="155"/>
      <c r="J45" s="65"/>
      <c r="K45" s="155"/>
      <c r="L45" s="65">
        <v>1</v>
      </c>
      <c r="M45" s="155"/>
      <c r="N45" s="65"/>
      <c r="O45" s="155"/>
      <c r="P45" s="65"/>
      <c r="Q45" s="134">
        <f>SUM(F45:P45)</f>
        <v>1</v>
      </c>
    </row>
    <row r="46" spans="1:17" ht="15" customHeight="1">
      <c r="A46" s="209"/>
      <c r="B46" s="183"/>
      <c r="C46" s="15"/>
      <c r="D46" s="16"/>
      <c r="E46" s="17" t="s">
        <v>76</v>
      </c>
      <c r="F46" s="65"/>
      <c r="G46" s="155"/>
      <c r="H46" s="65"/>
      <c r="I46" s="155"/>
      <c r="J46" s="65"/>
      <c r="K46" s="155"/>
      <c r="L46" s="65"/>
      <c r="M46" s="155"/>
      <c r="N46" s="65"/>
      <c r="O46" s="155"/>
      <c r="P46" s="65"/>
      <c r="Q46" s="134">
        <f>SUM(F46:P46)</f>
        <v>0</v>
      </c>
    </row>
    <row r="47" spans="1:17" ht="15" customHeight="1">
      <c r="A47" s="209"/>
      <c r="B47" s="183"/>
      <c r="C47" s="15"/>
      <c r="D47" s="16"/>
      <c r="E47" s="17" t="s">
        <v>77</v>
      </c>
      <c r="F47" s="65"/>
      <c r="G47" s="155"/>
      <c r="H47" s="65"/>
      <c r="I47" s="155"/>
      <c r="J47" s="65"/>
      <c r="K47" s="155"/>
      <c r="L47" s="65"/>
      <c r="M47" s="155"/>
      <c r="N47" s="65"/>
      <c r="O47" s="155"/>
      <c r="P47" s="65"/>
      <c r="Q47" s="134">
        <f>SUM(F47:P47)</f>
        <v>0</v>
      </c>
    </row>
    <row r="48" spans="1:17" ht="15" customHeight="1">
      <c r="A48" s="209"/>
      <c r="B48" s="183"/>
      <c r="C48" s="29"/>
      <c r="D48" s="22"/>
      <c r="E48" s="35" t="s">
        <v>43</v>
      </c>
      <c r="F48" s="62">
        <f t="shared" ref="F48:P48" si="9">SUM(F44:F47)</f>
        <v>0</v>
      </c>
      <c r="G48" s="152">
        <f t="shared" si="9"/>
        <v>0</v>
      </c>
      <c r="H48" s="62">
        <f t="shared" si="9"/>
        <v>0</v>
      </c>
      <c r="I48" s="152">
        <f t="shared" si="9"/>
        <v>0</v>
      </c>
      <c r="J48" s="62">
        <f t="shared" si="9"/>
        <v>0</v>
      </c>
      <c r="K48" s="152">
        <f t="shared" si="9"/>
        <v>0</v>
      </c>
      <c r="L48" s="62">
        <f t="shared" si="9"/>
        <v>1</v>
      </c>
      <c r="M48" s="152">
        <f t="shared" si="9"/>
        <v>0</v>
      </c>
      <c r="N48" s="62">
        <f t="shared" si="9"/>
        <v>0</v>
      </c>
      <c r="O48" s="152">
        <f t="shared" si="9"/>
        <v>0</v>
      </c>
      <c r="P48" s="62">
        <f t="shared" si="9"/>
        <v>0</v>
      </c>
      <c r="Q48" s="135">
        <f>SUM(F48:P48)</f>
        <v>1</v>
      </c>
    </row>
    <row r="49" spans="1:17" ht="15" customHeight="1">
      <c r="A49" s="209"/>
      <c r="B49" s="183"/>
      <c r="C49" s="26" t="s">
        <v>13</v>
      </c>
      <c r="D49" s="27"/>
      <c r="E49" s="23" t="s">
        <v>74</v>
      </c>
      <c r="F49" s="64"/>
      <c r="G49" s="154"/>
      <c r="H49" s="64">
        <v>2</v>
      </c>
      <c r="I49" s="154">
        <v>8</v>
      </c>
      <c r="J49" s="64">
        <v>14</v>
      </c>
      <c r="K49" s="154">
        <v>10</v>
      </c>
      <c r="L49" s="64">
        <v>3</v>
      </c>
      <c r="M49" s="154"/>
      <c r="N49" s="64"/>
      <c r="O49" s="154"/>
      <c r="P49" s="64">
        <v>4</v>
      </c>
      <c r="Q49" s="136">
        <f t="shared" ref="Q49:Q85" si="10">SUM(F49:P49)</f>
        <v>41</v>
      </c>
    </row>
    <row r="50" spans="1:17" ht="15" customHeight="1">
      <c r="A50" s="209"/>
      <c r="B50" s="183"/>
      <c r="C50" s="26"/>
      <c r="D50" s="27"/>
      <c r="E50" s="17" t="s">
        <v>75</v>
      </c>
      <c r="F50" s="65"/>
      <c r="G50" s="155"/>
      <c r="H50" s="65">
        <v>1</v>
      </c>
      <c r="I50" s="155">
        <v>6</v>
      </c>
      <c r="J50" s="65">
        <v>24</v>
      </c>
      <c r="K50" s="155">
        <v>21</v>
      </c>
      <c r="L50" s="65">
        <v>45</v>
      </c>
      <c r="M50" s="155">
        <v>6</v>
      </c>
      <c r="N50" s="65">
        <v>1</v>
      </c>
      <c r="O50" s="155"/>
      <c r="P50" s="65">
        <v>1</v>
      </c>
      <c r="Q50" s="134">
        <f t="shared" si="10"/>
        <v>105</v>
      </c>
    </row>
    <row r="51" spans="1:17" ht="15" customHeight="1">
      <c r="A51" s="209"/>
      <c r="B51" s="183"/>
      <c r="C51" s="26"/>
      <c r="D51" s="27"/>
      <c r="E51" s="17" t="s">
        <v>76</v>
      </c>
      <c r="F51" s="65"/>
      <c r="G51" s="155"/>
      <c r="H51" s="65"/>
      <c r="I51" s="155"/>
      <c r="J51" s="65"/>
      <c r="K51" s="155"/>
      <c r="L51" s="65"/>
      <c r="M51" s="155"/>
      <c r="N51" s="65"/>
      <c r="O51" s="155"/>
      <c r="P51" s="65"/>
      <c r="Q51" s="134">
        <f t="shared" si="10"/>
        <v>0</v>
      </c>
    </row>
    <row r="52" spans="1:17" ht="15" customHeight="1">
      <c r="A52" s="209"/>
      <c r="B52" s="183"/>
      <c r="C52" s="26"/>
      <c r="D52" s="27"/>
      <c r="E52" s="17" t="s">
        <v>77</v>
      </c>
      <c r="F52" s="65"/>
      <c r="G52" s="155"/>
      <c r="H52" s="65">
        <v>1</v>
      </c>
      <c r="I52" s="155">
        <v>6</v>
      </c>
      <c r="J52" s="65">
        <v>16</v>
      </c>
      <c r="K52" s="155">
        <v>19</v>
      </c>
      <c r="L52" s="65">
        <v>43</v>
      </c>
      <c r="M52" s="155">
        <v>14</v>
      </c>
      <c r="N52" s="65">
        <v>1</v>
      </c>
      <c r="O52" s="155"/>
      <c r="P52" s="65"/>
      <c r="Q52" s="134">
        <f t="shared" si="10"/>
        <v>100</v>
      </c>
    </row>
    <row r="53" spans="1:17" ht="15" customHeight="1">
      <c r="A53" s="209"/>
      <c r="B53" s="183"/>
      <c r="C53" s="26"/>
      <c r="D53" s="20"/>
      <c r="E53" s="23" t="s">
        <v>43</v>
      </c>
      <c r="F53" s="66">
        <f t="shared" ref="F53:P53" si="11">SUM(F49:F52)</f>
        <v>0</v>
      </c>
      <c r="G53" s="156">
        <f t="shared" si="11"/>
        <v>0</v>
      </c>
      <c r="H53" s="66">
        <f t="shared" si="11"/>
        <v>4</v>
      </c>
      <c r="I53" s="156">
        <f t="shared" si="11"/>
        <v>20</v>
      </c>
      <c r="J53" s="66">
        <f t="shared" si="11"/>
        <v>54</v>
      </c>
      <c r="K53" s="156">
        <f t="shared" si="11"/>
        <v>50</v>
      </c>
      <c r="L53" s="66">
        <f t="shared" si="11"/>
        <v>91</v>
      </c>
      <c r="M53" s="156">
        <f t="shared" si="11"/>
        <v>20</v>
      </c>
      <c r="N53" s="66">
        <f t="shared" si="11"/>
        <v>2</v>
      </c>
      <c r="O53" s="156">
        <f t="shared" si="11"/>
        <v>0</v>
      </c>
      <c r="P53" s="66">
        <f t="shared" si="11"/>
        <v>5</v>
      </c>
      <c r="Q53" s="136">
        <f t="shared" si="10"/>
        <v>246</v>
      </c>
    </row>
    <row r="54" spans="1:17" ht="15" customHeight="1">
      <c r="A54" s="209"/>
      <c r="B54" s="183"/>
      <c r="C54" s="24" t="s">
        <v>14</v>
      </c>
      <c r="D54" s="25"/>
      <c r="E54" s="14" t="s">
        <v>74</v>
      </c>
      <c r="F54" s="58"/>
      <c r="G54" s="158"/>
      <c r="H54" s="71">
        <v>2</v>
      </c>
      <c r="I54" s="158">
        <v>6</v>
      </c>
      <c r="J54" s="71">
        <v>9</v>
      </c>
      <c r="K54" s="158">
        <v>13</v>
      </c>
      <c r="L54" s="71">
        <v>5</v>
      </c>
      <c r="M54" s="158"/>
      <c r="N54" s="71"/>
      <c r="O54" s="158"/>
      <c r="P54" s="58">
        <v>2</v>
      </c>
      <c r="Q54" s="133">
        <f t="shared" si="10"/>
        <v>37</v>
      </c>
    </row>
    <row r="55" spans="1:17" ht="15" customHeight="1">
      <c r="A55" s="209"/>
      <c r="B55" s="183"/>
      <c r="C55" s="15"/>
      <c r="D55" s="16"/>
      <c r="E55" s="17" t="s">
        <v>75</v>
      </c>
      <c r="F55" s="65"/>
      <c r="G55" s="159"/>
      <c r="H55" s="72">
        <v>2</v>
      </c>
      <c r="I55" s="159">
        <v>15</v>
      </c>
      <c r="J55" s="72">
        <v>20</v>
      </c>
      <c r="K55" s="159">
        <v>29</v>
      </c>
      <c r="L55" s="72">
        <v>50</v>
      </c>
      <c r="M55" s="159">
        <v>6</v>
      </c>
      <c r="N55" s="72"/>
      <c r="O55" s="159"/>
      <c r="P55" s="65"/>
      <c r="Q55" s="134">
        <f t="shared" si="10"/>
        <v>122</v>
      </c>
    </row>
    <row r="56" spans="1:17" ht="15" customHeight="1">
      <c r="A56" s="209"/>
      <c r="B56" s="183"/>
      <c r="C56" s="15"/>
      <c r="D56" s="16"/>
      <c r="E56" s="17" t="s">
        <v>76</v>
      </c>
      <c r="F56" s="65"/>
      <c r="G56" s="159"/>
      <c r="H56" s="65"/>
      <c r="I56" s="155"/>
      <c r="J56" s="65"/>
      <c r="K56" s="155"/>
      <c r="L56" s="65"/>
      <c r="M56" s="155"/>
      <c r="N56" s="73"/>
      <c r="O56" s="167"/>
      <c r="P56" s="65"/>
      <c r="Q56" s="134">
        <f t="shared" si="10"/>
        <v>0</v>
      </c>
    </row>
    <row r="57" spans="1:17" ht="15" customHeight="1">
      <c r="A57" s="209"/>
      <c r="B57" s="183"/>
      <c r="C57" s="15"/>
      <c r="D57" s="16"/>
      <c r="E57" s="17" t="s">
        <v>77</v>
      </c>
      <c r="F57" s="65"/>
      <c r="G57" s="159"/>
      <c r="H57" s="72">
        <v>1</v>
      </c>
      <c r="I57" s="159">
        <v>12</v>
      </c>
      <c r="J57" s="72">
        <v>17</v>
      </c>
      <c r="K57" s="159">
        <v>16</v>
      </c>
      <c r="L57" s="72">
        <v>41</v>
      </c>
      <c r="M57" s="159">
        <v>11</v>
      </c>
      <c r="N57" s="72"/>
      <c r="O57" s="159"/>
      <c r="P57" s="65"/>
      <c r="Q57" s="134">
        <f t="shared" si="10"/>
        <v>98</v>
      </c>
    </row>
    <row r="58" spans="1:17" ht="15" customHeight="1">
      <c r="A58" s="209"/>
      <c r="B58" s="183"/>
      <c r="C58" s="29"/>
      <c r="D58" s="22"/>
      <c r="E58" s="35" t="s">
        <v>43</v>
      </c>
      <c r="F58" s="62">
        <f t="shared" ref="F58:P58" si="12">SUM(F54:F57)</f>
        <v>0</v>
      </c>
      <c r="G58" s="152">
        <f t="shared" si="12"/>
        <v>0</v>
      </c>
      <c r="H58" s="62">
        <f t="shared" si="12"/>
        <v>5</v>
      </c>
      <c r="I58" s="152">
        <f t="shared" si="12"/>
        <v>33</v>
      </c>
      <c r="J58" s="62">
        <f t="shared" si="12"/>
        <v>46</v>
      </c>
      <c r="K58" s="152">
        <f t="shared" si="12"/>
        <v>58</v>
      </c>
      <c r="L58" s="62">
        <f t="shared" si="12"/>
        <v>96</v>
      </c>
      <c r="M58" s="152">
        <f t="shared" si="12"/>
        <v>17</v>
      </c>
      <c r="N58" s="62">
        <f t="shared" si="12"/>
        <v>0</v>
      </c>
      <c r="O58" s="152">
        <f t="shared" si="12"/>
        <v>0</v>
      </c>
      <c r="P58" s="62">
        <f t="shared" si="12"/>
        <v>2</v>
      </c>
      <c r="Q58" s="135">
        <f t="shared" si="10"/>
        <v>257</v>
      </c>
    </row>
    <row r="59" spans="1:17" ht="15" customHeight="1">
      <c r="A59" s="209"/>
      <c r="B59" s="183"/>
      <c r="C59" s="26" t="s">
        <v>15</v>
      </c>
      <c r="D59" s="27"/>
      <c r="E59" s="23" t="s">
        <v>74</v>
      </c>
      <c r="F59" s="64"/>
      <c r="G59" s="154">
        <v>1</v>
      </c>
      <c r="H59" s="64">
        <v>3</v>
      </c>
      <c r="I59" s="154">
        <v>11</v>
      </c>
      <c r="J59" s="64">
        <v>30</v>
      </c>
      <c r="K59" s="154">
        <v>11</v>
      </c>
      <c r="L59" s="64">
        <v>2</v>
      </c>
      <c r="M59" s="154"/>
      <c r="N59" s="64"/>
      <c r="O59" s="154"/>
      <c r="P59" s="75">
        <v>1</v>
      </c>
      <c r="Q59" s="136">
        <f t="shared" si="10"/>
        <v>59</v>
      </c>
    </row>
    <row r="60" spans="1:17" ht="15" customHeight="1">
      <c r="A60" s="209"/>
      <c r="B60" s="183"/>
      <c r="C60" s="15"/>
      <c r="D60" s="16"/>
      <c r="E60" s="17" t="s">
        <v>75</v>
      </c>
      <c r="F60" s="65"/>
      <c r="G60" s="155">
        <v>1</v>
      </c>
      <c r="H60" s="65">
        <v>6</v>
      </c>
      <c r="I60" s="155">
        <v>33</v>
      </c>
      <c r="J60" s="65">
        <v>62</v>
      </c>
      <c r="K60" s="155">
        <v>59</v>
      </c>
      <c r="L60" s="65">
        <v>92</v>
      </c>
      <c r="M60" s="155">
        <v>11</v>
      </c>
      <c r="N60" s="65"/>
      <c r="O60" s="155"/>
      <c r="P60" s="68">
        <v>1</v>
      </c>
      <c r="Q60" s="134">
        <f t="shared" si="10"/>
        <v>265</v>
      </c>
    </row>
    <row r="61" spans="1:17" ht="15" customHeight="1">
      <c r="A61" s="209"/>
      <c r="B61" s="183"/>
      <c r="C61" s="15"/>
      <c r="D61" s="16"/>
      <c r="E61" s="17" t="s">
        <v>76</v>
      </c>
      <c r="F61" s="65"/>
      <c r="G61" s="155"/>
      <c r="H61" s="65"/>
      <c r="I61" s="155"/>
      <c r="J61" s="65"/>
      <c r="K61" s="155"/>
      <c r="L61" s="65"/>
      <c r="M61" s="155"/>
      <c r="N61" s="65"/>
      <c r="O61" s="155"/>
      <c r="P61" s="68"/>
      <c r="Q61" s="134">
        <f t="shared" si="10"/>
        <v>0</v>
      </c>
    </row>
    <row r="62" spans="1:17" ht="15" customHeight="1">
      <c r="A62" s="209"/>
      <c r="B62" s="183"/>
      <c r="C62" s="15"/>
      <c r="D62" s="16"/>
      <c r="E62" s="17" t="s">
        <v>77</v>
      </c>
      <c r="F62" s="65"/>
      <c r="G62" s="155"/>
      <c r="H62" s="65">
        <v>2</v>
      </c>
      <c r="I62" s="155">
        <v>5</v>
      </c>
      <c r="J62" s="65">
        <v>7</v>
      </c>
      <c r="K62" s="155">
        <v>12</v>
      </c>
      <c r="L62" s="65">
        <v>13</v>
      </c>
      <c r="M62" s="155">
        <v>7</v>
      </c>
      <c r="N62" s="65"/>
      <c r="O62" s="155"/>
      <c r="P62" s="68"/>
      <c r="Q62" s="134">
        <f t="shared" si="10"/>
        <v>46</v>
      </c>
    </row>
    <row r="63" spans="1:17" ht="15" customHeight="1">
      <c r="A63" s="209"/>
      <c r="B63" s="183"/>
      <c r="C63" s="29"/>
      <c r="D63" s="22"/>
      <c r="E63" s="35" t="s">
        <v>43</v>
      </c>
      <c r="F63" s="62">
        <f t="shared" ref="F63:P63" si="13">SUM(F59:F62)</f>
        <v>0</v>
      </c>
      <c r="G63" s="152">
        <f t="shared" si="13"/>
        <v>2</v>
      </c>
      <c r="H63" s="62">
        <f t="shared" si="13"/>
        <v>11</v>
      </c>
      <c r="I63" s="152">
        <f t="shared" si="13"/>
        <v>49</v>
      </c>
      <c r="J63" s="62">
        <f t="shared" si="13"/>
        <v>99</v>
      </c>
      <c r="K63" s="152">
        <f t="shared" si="13"/>
        <v>82</v>
      </c>
      <c r="L63" s="62">
        <f t="shared" si="13"/>
        <v>107</v>
      </c>
      <c r="M63" s="152">
        <f t="shared" si="13"/>
        <v>18</v>
      </c>
      <c r="N63" s="62">
        <f t="shared" si="13"/>
        <v>0</v>
      </c>
      <c r="O63" s="152">
        <f t="shared" si="13"/>
        <v>0</v>
      </c>
      <c r="P63" s="62">
        <f t="shared" si="13"/>
        <v>2</v>
      </c>
      <c r="Q63" s="135">
        <f t="shared" si="10"/>
        <v>370</v>
      </c>
    </row>
    <row r="64" spans="1:17" ht="15" customHeight="1">
      <c r="A64" s="209"/>
      <c r="B64" s="183"/>
      <c r="C64" s="24" t="s">
        <v>64</v>
      </c>
      <c r="D64" s="55"/>
      <c r="E64" s="76" t="s">
        <v>68</v>
      </c>
      <c r="F64" s="67"/>
      <c r="G64" s="160"/>
      <c r="H64" s="67"/>
      <c r="I64" s="160"/>
      <c r="J64" s="67"/>
      <c r="K64" s="160"/>
      <c r="L64" s="67"/>
      <c r="M64" s="160"/>
      <c r="N64" s="67"/>
      <c r="O64" s="160"/>
      <c r="P64" s="67"/>
      <c r="Q64" s="133">
        <f t="shared" ref="Q64:Q69" si="14">SUM(F64:P64)</f>
        <v>0</v>
      </c>
    </row>
    <row r="65" spans="1:17" ht="15" customHeight="1">
      <c r="A65" s="209"/>
      <c r="B65" s="183"/>
      <c r="C65" s="26"/>
      <c r="D65" s="27"/>
      <c r="E65" s="17" t="s">
        <v>69</v>
      </c>
      <c r="F65" s="65"/>
      <c r="G65" s="155"/>
      <c r="H65" s="65"/>
      <c r="I65" s="155"/>
      <c r="J65" s="65">
        <v>1</v>
      </c>
      <c r="K65" s="155">
        <v>1</v>
      </c>
      <c r="L65" s="65">
        <v>1</v>
      </c>
      <c r="M65" s="155"/>
      <c r="N65" s="65"/>
      <c r="O65" s="155"/>
      <c r="P65" s="68"/>
      <c r="Q65" s="134">
        <f t="shared" si="14"/>
        <v>3</v>
      </c>
    </row>
    <row r="66" spans="1:17" ht="15" customHeight="1">
      <c r="A66" s="209"/>
      <c r="B66" s="183"/>
      <c r="C66" s="15"/>
      <c r="D66" s="16"/>
      <c r="E66" s="17" t="s">
        <v>70</v>
      </c>
      <c r="F66" s="68"/>
      <c r="G66" s="161"/>
      <c r="H66" s="68"/>
      <c r="I66" s="161"/>
      <c r="J66" s="68"/>
      <c r="K66" s="161"/>
      <c r="L66" s="68"/>
      <c r="M66" s="161"/>
      <c r="N66" s="68"/>
      <c r="O66" s="161"/>
      <c r="P66" s="68"/>
      <c r="Q66" s="134">
        <f t="shared" si="14"/>
        <v>0</v>
      </c>
    </row>
    <row r="67" spans="1:17" ht="15" customHeight="1">
      <c r="A67" s="209"/>
      <c r="B67" s="183"/>
      <c r="C67" s="15"/>
      <c r="D67" s="16"/>
      <c r="E67" s="17" t="s">
        <v>71</v>
      </c>
      <c r="F67" s="68"/>
      <c r="G67" s="161"/>
      <c r="H67" s="68"/>
      <c r="I67" s="161"/>
      <c r="J67" s="68"/>
      <c r="K67" s="161"/>
      <c r="L67" s="68"/>
      <c r="M67" s="161"/>
      <c r="N67" s="68"/>
      <c r="O67" s="161"/>
      <c r="P67" s="68"/>
      <c r="Q67" s="134">
        <f t="shared" si="14"/>
        <v>0</v>
      </c>
    </row>
    <row r="68" spans="1:17" ht="15" customHeight="1">
      <c r="A68" s="209"/>
      <c r="B68" s="183"/>
      <c r="C68" s="29"/>
      <c r="D68" s="22"/>
      <c r="E68" s="35" t="s">
        <v>43</v>
      </c>
      <c r="F68" s="62">
        <f t="shared" ref="F68:P68" si="15">SUM(F64:F67)</f>
        <v>0</v>
      </c>
      <c r="G68" s="152">
        <f t="shared" si="15"/>
        <v>0</v>
      </c>
      <c r="H68" s="62">
        <f t="shared" si="15"/>
        <v>0</v>
      </c>
      <c r="I68" s="152">
        <f t="shared" si="15"/>
        <v>0</v>
      </c>
      <c r="J68" s="62">
        <f t="shared" si="15"/>
        <v>1</v>
      </c>
      <c r="K68" s="152">
        <f t="shared" si="15"/>
        <v>1</v>
      </c>
      <c r="L68" s="62">
        <f t="shared" si="15"/>
        <v>1</v>
      </c>
      <c r="M68" s="152">
        <f t="shared" si="15"/>
        <v>0</v>
      </c>
      <c r="N68" s="62">
        <f t="shared" si="15"/>
        <v>0</v>
      </c>
      <c r="O68" s="152">
        <f t="shared" si="15"/>
        <v>0</v>
      </c>
      <c r="P68" s="62">
        <f t="shared" si="15"/>
        <v>0</v>
      </c>
      <c r="Q68" s="135">
        <f t="shared" si="14"/>
        <v>3</v>
      </c>
    </row>
    <row r="69" spans="1:17" ht="15" customHeight="1">
      <c r="A69" s="209"/>
      <c r="B69" s="184"/>
      <c r="C69" s="30"/>
      <c r="D69" s="30"/>
      <c r="E69" s="31"/>
      <c r="F69" s="77">
        <f t="shared" ref="F69:O69" si="16">F48++F68+F53+F58+F63</f>
        <v>0</v>
      </c>
      <c r="G69" s="162">
        <f t="shared" si="16"/>
        <v>2</v>
      </c>
      <c r="H69" s="77">
        <f t="shared" si="16"/>
        <v>20</v>
      </c>
      <c r="I69" s="162">
        <f t="shared" si="16"/>
        <v>102</v>
      </c>
      <c r="J69" s="77">
        <f t="shared" si="16"/>
        <v>200</v>
      </c>
      <c r="K69" s="162">
        <f t="shared" si="16"/>
        <v>191</v>
      </c>
      <c r="L69" s="77">
        <f t="shared" si="16"/>
        <v>296</v>
      </c>
      <c r="M69" s="162">
        <f t="shared" si="16"/>
        <v>55</v>
      </c>
      <c r="N69" s="77">
        <f t="shared" si="16"/>
        <v>2</v>
      </c>
      <c r="O69" s="162">
        <f t="shared" si="16"/>
        <v>0</v>
      </c>
      <c r="P69" s="77">
        <f>P48++P68+P53+P58+P63</f>
        <v>9</v>
      </c>
      <c r="Q69" s="137">
        <f t="shared" si="14"/>
        <v>877</v>
      </c>
    </row>
    <row r="70" spans="1:17" ht="15" customHeight="1">
      <c r="A70" s="209"/>
      <c r="B70" s="202" t="s">
        <v>16</v>
      </c>
      <c r="C70" s="26" t="s">
        <v>17</v>
      </c>
      <c r="D70" s="27"/>
      <c r="E70" s="23" t="s">
        <v>74</v>
      </c>
      <c r="F70" s="64"/>
      <c r="G70" s="154"/>
      <c r="H70" s="64"/>
      <c r="I70" s="154"/>
      <c r="J70" s="64">
        <v>2</v>
      </c>
      <c r="K70" s="154"/>
      <c r="L70" s="64"/>
      <c r="M70" s="154"/>
      <c r="N70" s="64"/>
      <c r="O70" s="154"/>
      <c r="P70" s="64"/>
      <c r="Q70" s="136">
        <f t="shared" si="10"/>
        <v>2</v>
      </c>
    </row>
    <row r="71" spans="1:17" ht="15" customHeight="1">
      <c r="A71" s="209"/>
      <c r="B71" s="203"/>
      <c r="C71" s="15"/>
      <c r="D71" s="16"/>
      <c r="E71" s="17" t="s">
        <v>75</v>
      </c>
      <c r="F71" s="65"/>
      <c r="G71" s="155"/>
      <c r="H71" s="65"/>
      <c r="I71" s="155">
        <v>2</v>
      </c>
      <c r="J71" s="65">
        <v>2</v>
      </c>
      <c r="K71" s="155">
        <v>8</v>
      </c>
      <c r="L71" s="65">
        <v>15</v>
      </c>
      <c r="M71" s="155"/>
      <c r="N71" s="65"/>
      <c r="O71" s="155"/>
      <c r="P71" s="65"/>
      <c r="Q71" s="134">
        <f t="shared" si="10"/>
        <v>27</v>
      </c>
    </row>
    <row r="72" spans="1:17" ht="15" customHeight="1">
      <c r="A72" s="209"/>
      <c r="B72" s="203"/>
      <c r="C72" s="15"/>
      <c r="D72" s="16"/>
      <c r="E72" s="17" t="s">
        <v>76</v>
      </c>
      <c r="F72" s="65"/>
      <c r="G72" s="155"/>
      <c r="H72" s="65"/>
      <c r="I72" s="155"/>
      <c r="J72" s="65"/>
      <c r="K72" s="155"/>
      <c r="L72" s="65"/>
      <c r="M72" s="155"/>
      <c r="N72" s="65"/>
      <c r="O72" s="155"/>
      <c r="P72" s="65"/>
      <c r="Q72" s="134">
        <f t="shared" si="10"/>
        <v>0</v>
      </c>
    </row>
    <row r="73" spans="1:17" ht="15" customHeight="1">
      <c r="A73" s="209"/>
      <c r="B73" s="203"/>
      <c r="C73" s="15"/>
      <c r="D73" s="16"/>
      <c r="E73" s="17" t="s">
        <v>77</v>
      </c>
      <c r="F73" s="65"/>
      <c r="G73" s="155"/>
      <c r="H73" s="65"/>
      <c r="I73" s="155"/>
      <c r="J73" s="65">
        <v>1</v>
      </c>
      <c r="K73" s="155"/>
      <c r="L73" s="65"/>
      <c r="M73" s="155">
        <v>1</v>
      </c>
      <c r="N73" s="65"/>
      <c r="O73" s="155"/>
      <c r="P73" s="65"/>
      <c r="Q73" s="134">
        <f t="shared" si="10"/>
        <v>2</v>
      </c>
    </row>
    <row r="74" spans="1:17" ht="15" customHeight="1">
      <c r="A74" s="209"/>
      <c r="B74" s="203"/>
      <c r="C74" s="15"/>
      <c r="D74" s="20"/>
      <c r="E74" s="23" t="s">
        <v>43</v>
      </c>
      <c r="F74" s="66">
        <f t="shared" ref="F74:P74" si="17">SUM(F70:F73)</f>
        <v>0</v>
      </c>
      <c r="G74" s="156">
        <f t="shared" si="17"/>
        <v>0</v>
      </c>
      <c r="H74" s="66">
        <f t="shared" si="17"/>
        <v>0</v>
      </c>
      <c r="I74" s="156">
        <f t="shared" si="17"/>
        <v>2</v>
      </c>
      <c r="J74" s="66">
        <f t="shared" si="17"/>
        <v>5</v>
      </c>
      <c r="K74" s="156">
        <f t="shared" si="17"/>
        <v>8</v>
      </c>
      <c r="L74" s="66">
        <f t="shared" si="17"/>
        <v>15</v>
      </c>
      <c r="M74" s="156">
        <f t="shared" si="17"/>
        <v>1</v>
      </c>
      <c r="N74" s="66">
        <f t="shared" si="17"/>
        <v>0</v>
      </c>
      <c r="O74" s="156">
        <f t="shared" si="17"/>
        <v>0</v>
      </c>
      <c r="P74" s="66">
        <f t="shared" si="17"/>
        <v>0</v>
      </c>
      <c r="Q74" s="136">
        <f t="shared" si="10"/>
        <v>31</v>
      </c>
    </row>
    <row r="75" spans="1:17" ht="15" customHeight="1">
      <c r="A75" s="209"/>
      <c r="B75" s="203"/>
      <c r="C75" s="24" t="s">
        <v>62</v>
      </c>
      <c r="D75" s="25"/>
      <c r="E75" s="14" t="s">
        <v>74</v>
      </c>
      <c r="F75" s="67"/>
      <c r="G75" s="160"/>
      <c r="H75" s="67"/>
      <c r="I75" s="160"/>
      <c r="J75" s="67"/>
      <c r="K75" s="160"/>
      <c r="L75" s="67"/>
      <c r="M75" s="160"/>
      <c r="N75" s="67"/>
      <c r="O75" s="160"/>
      <c r="P75" s="67"/>
      <c r="Q75" s="133">
        <f t="shared" si="10"/>
        <v>0</v>
      </c>
    </row>
    <row r="76" spans="1:17" ht="15" customHeight="1">
      <c r="A76" s="209"/>
      <c r="B76" s="203"/>
      <c r="C76" s="15"/>
      <c r="D76" s="16"/>
      <c r="E76" s="17" t="s">
        <v>75</v>
      </c>
      <c r="F76" s="68"/>
      <c r="G76" s="161"/>
      <c r="H76" s="68"/>
      <c r="I76" s="161"/>
      <c r="J76" s="68"/>
      <c r="K76" s="161">
        <v>1</v>
      </c>
      <c r="L76" s="68">
        <v>2</v>
      </c>
      <c r="M76" s="161"/>
      <c r="N76" s="68"/>
      <c r="O76" s="161"/>
      <c r="P76" s="68"/>
      <c r="Q76" s="134">
        <f t="shared" si="10"/>
        <v>3</v>
      </c>
    </row>
    <row r="77" spans="1:17" ht="15" customHeight="1">
      <c r="A77" s="209"/>
      <c r="B77" s="203"/>
      <c r="C77" s="15"/>
      <c r="D77" s="16"/>
      <c r="E77" s="17" t="s">
        <v>76</v>
      </c>
      <c r="F77" s="68"/>
      <c r="G77" s="161"/>
      <c r="H77" s="68"/>
      <c r="I77" s="161"/>
      <c r="J77" s="68"/>
      <c r="K77" s="161"/>
      <c r="L77" s="68"/>
      <c r="M77" s="161"/>
      <c r="N77" s="68"/>
      <c r="O77" s="161"/>
      <c r="P77" s="68"/>
      <c r="Q77" s="134">
        <f t="shared" si="10"/>
        <v>0</v>
      </c>
    </row>
    <row r="78" spans="1:17" ht="15" customHeight="1">
      <c r="A78" s="209"/>
      <c r="B78" s="203"/>
      <c r="C78" s="15"/>
      <c r="D78" s="16"/>
      <c r="E78" s="17" t="s">
        <v>77</v>
      </c>
      <c r="F78" s="68"/>
      <c r="G78" s="161"/>
      <c r="H78" s="68"/>
      <c r="I78" s="161"/>
      <c r="J78" s="68"/>
      <c r="K78" s="161"/>
      <c r="L78" s="68"/>
      <c r="M78" s="161"/>
      <c r="N78" s="68"/>
      <c r="O78" s="161"/>
      <c r="P78" s="68"/>
      <c r="Q78" s="134">
        <f t="shared" si="10"/>
        <v>0</v>
      </c>
    </row>
    <row r="79" spans="1:17" ht="15" customHeight="1">
      <c r="A79" s="209"/>
      <c r="B79" s="203"/>
      <c r="C79" s="29"/>
      <c r="D79" s="22"/>
      <c r="E79" s="35" t="s">
        <v>43</v>
      </c>
      <c r="F79" s="62">
        <f t="shared" ref="F79:P79" si="18">SUM(F75:F78)</f>
        <v>0</v>
      </c>
      <c r="G79" s="152">
        <f t="shared" si="18"/>
        <v>0</v>
      </c>
      <c r="H79" s="62">
        <f t="shared" si="18"/>
        <v>0</v>
      </c>
      <c r="I79" s="152">
        <f t="shared" si="18"/>
        <v>0</v>
      </c>
      <c r="J79" s="62">
        <f t="shared" si="18"/>
        <v>0</v>
      </c>
      <c r="K79" s="152">
        <f t="shared" si="18"/>
        <v>1</v>
      </c>
      <c r="L79" s="62">
        <f t="shared" si="18"/>
        <v>2</v>
      </c>
      <c r="M79" s="152">
        <f t="shared" si="18"/>
        <v>0</v>
      </c>
      <c r="N79" s="62">
        <f t="shared" si="18"/>
        <v>0</v>
      </c>
      <c r="O79" s="152">
        <f t="shared" si="18"/>
        <v>0</v>
      </c>
      <c r="P79" s="62">
        <f t="shared" si="18"/>
        <v>0</v>
      </c>
      <c r="Q79" s="135">
        <f t="shared" si="10"/>
        <v>3</v>
      </c>
    </row>
    <row r="80" spans="1:17" ht="15" customHeight="1">
      <c r="A80" s="209"/>
      <c r="B80" s="203"/>
      <c r="C80" s="26" t="s">
        <v>18</v>
      </c>
      <c r="D80" s="27"/>
      <c r="E80" s="23" t="s">
        <v>74</v>
      </c>
      <c r="F80" s="64"/>
      <c r="G80" s="154"/>
      <c r="H80" s="64"/>
      <c r="I80" s="154">
        <v>4</v>
      </c>
      <c r="J80" s="64"/>
      <c r="K80" s="154">
        <v>1</v>
      </c>
      <c r="L80" s="64"/>
      <c r="M80" s="154"/>
      <c r="N80" s="64"/>
      <c r="O80" s="154"/>
      <c r="P80" s="64"/>
      <c r="Q80" s="136">
        <f t="shared" si="10"/>
        <v>5</v>
      </c>
    </row>
    <row r="81" spans="1:17" ht="15" customHeight="1">
      <c r="A81" s="209"/>
      <c r="B81" s="203"/>
      <c r="C81" s="15"/>
      <c r="D81" s="16"/>
      <c r="E81" s="17" t="s">
        <v>75</v>
      </c>
      <c r="F81" s="65"/>
      <c r="G81" s="155"/>
      <c r="H81" s="65"/>
      <c r="I81" s="155">
        <v>1</v>
      </c>
      <c r="J81" s="65"/>
      <c r="K81" s="155"/>
      <c r="L81" s="65"/>
      <c r="M81" s="155"/>
      <c r="N81" s="65"/>
      <c r="O81" s="155"/>
      <c r="P81" s="65"/>
      <c r="Q81" s="134">
        <f t="shared" si="10"/>
        <v>1</v>
      </c>
    </row>
    <row r="82" spans="1:17" ht="15" customHeight="1" thickBot="1">
      <c r="A82" s="209"/>
      <c r="B82" s="214"/>
      <c r="C82" s="15"/>
      <c r="D82" s="16"/>
      <c r="E82" s="17" t="s">
        <v>76</v>
      </c>
      <c r="F82" s="65"/>
      <c r="G82" s="155"/>
      <c r="H82" s="65"/>
      <c r="I82" s="155"/>
      <c r="J82" s="65"/>
      <c r="K82" s="155"/>
      <c r="L82" s="65"/>
      <c r="M82" s="155"/>
      <c r="N82" s="65"/>
      <c r="O82" s="155"/>
      <c r="P82" s="65"/>
      <c r="Q82" s="134">
        <f t="shared" si="10"/>
        <v>0</v>
      </c>
    </row>
    <row r="83" spans="1:17" ht="15" customHeight="1">
      <c r="A83" s="209"/>
      <c r="B83" s="203"/>
      <c r="C83" s="15"/>
      <c r="D83" s="16"/>
      <c r="E83" s="17" t="s">
        <v>77</v>
      </c>
      <c r="F83" s="65"/>
      <c r="G83" s="155"/>
      <c r="H83" s="65"/>
      <c r="I83" s="155"/>
      <c r="J83" s="65"/>
      <c r="K83" s="155"/>
      <c r="L83" s="65"/>
      <c r="M83" s="155"/>
      <c r="N83" s="65"/>
      <c r="O83" s="155"/>
      <c r="P83" s="65"/>
      <c r="Q83" s="134">
        <f t="shared" si="10"/>
        <v>0</v>
      </c>
    </row>
    <row r="84" spans="1:17" ht="15" hidden="1" customHeight="1">
      <c r="A84" s="209"/>
      <c r="B84" s="203"/>
      <c r="C84" s="15"/>
      <c r="D84" s="16"/>
      <c r="E84" s="17" t="s">
        <v>79</v>
      </c>
      <c r="F84" s="65"/>
      <c r="G84" s="155"/>
      <c r="H84" s="65"/>
      <c r="I84" s="155"/>
      <c r="J84" s="65"/>
      <c r="K84" s="155"/>
      <c r="L84" s="65"/>
      <c r="M84" s="155"/>
      <c r="N84" s="65"/>
      <c r="O84" s="155"/>
      <c r="P84" s="65"/>
      <c r="Q84" s="134">
        <f t="shared" si="10"/>
        <v>0</v>
      </c>
    </row>
    <row r="85" spans="1:17" ht="15" customHeight="1">
      <c r="A85" s="209"/>
      <c r="B85" s="203"/>
      <c r="C85" s="29"/>
      <c r="D85" s="22"/>
      <c r="E85" s="35" t="s">
        <v>43</v>
      </c>
      <c r="F85" s="62">
        <f>SUM(F80:F84)</f>
        <v>0</v>
      </c>
      <c r="G85" s="152">
        <f t="shared" ref="G85:P85" si="19">SUM(G80:G84)</f>
        <v>0</v>
      </c>
      <c r="H85" s="62">
        <f t="shared" si="19"/>
        <v>0</v>
      </c>
      <c r="I85" s="152">
        <f t="shared" si="19"/>
        <v>5</v>
      </c>
      <c r="J85" s="62">
        <f t="shared" si="19"/>
        <v>0</v>
      </c>
      <c r="K85" s="152">
        <f t="shared" si="19"/>
        <v>1</v>
      </c>
      <c r="L85" s="62">
        <f t="shared" si="19"/>
        <v>0</v>
      </c>
      <c r="M85" s="152">
        <f t="shared" si="19"/>
        <v>0</v>
      </c>
      <c r="N85" s="62">
        <f t="shared" si="19"/>
        <v>0</v>
      </c>
      <c r="O85" s="152">
        <f t="shared" si="19"/>
        <v>0</v>
      </c>
      <c r="P85" s="62">
        <f t="shared" si="19"/>
        <v>0</v>
      </c>
      <c r="Q85" s="135">
        <f t="shared" si="10"/>
        <v>6</v>
      </c>
    </row>
    <row r="86" spans="1:17" ht="15" customHeight="1" thickBot="1">
      <c r="A86" s="210"/>
      <c r="B86" s="214"/>
      <c r="C86" s="32"/>
      <c r="D86" s="32"/>
      <c r="E86" s="50"/>
      <c r="F86" s="78">
        <f>F74+F79+F85</f>
        <v>0</v>
      </c>
      <c r="G86" s="163">
        <f>G74+G79+G85</f>
        <v>0</v>
      </c>
      <c r="H86" s="78">
        <f>H74+H79+H85</f>
        <v>0</v>
      </c>
      <c r="I86" s="163">
        <f>I74+I79+I85</f>
        <v>7</v>
      </c>
      <c r="J86" s="78">
        <f t="shared" ref="J86:P86" si="20">J74+J79+J85</f>
        <v>5</v>
      </c>
      <c r="K86" s="163">
        <f t="shared" si="20"/>
        <v>10</v>
      </c>
      <c r="L86" s="78">
        <f t="shared" si="20"/>
        <v>17</v>
      </c>
      <c r="M86" s="163">
        <f t="shared" si="20"/>
        <v>1</v>
      </c>
      <c r="N86" s="78">
        <f t="shared" si="20"/>
        <v>0</v>
      </c>
      <c r="O86" s="163">
        <f t="shared" si="20"/>
        <v>0</v>
      </c>
      <c r="P86" s="78">
        <f t="shared" si="20"/>
        <v>0</v>
      </c>
      <c r="Q86" s="138">
        <f>SUM(F86:P86)</f>
        <v>40</v>
      </c>
    </row>
    <row r="87" spans="1:17" ht="15" customHeight="1">
      <c r="A87" s="233" t="s">
        <v>44</v>
      </c>
      <c r="B87" s="212" t="s">
        <v>19</v>
      </c>
      <c r="C87" s="51" t="s">
        <v>20</v>
      </c>
      <c r="D87" s="52"/>
      <c r="E87" s="53" t="s">
        <v>74</v>
      </c>
      <c r="F87" s="79"/>
      <c r="G87" s="164"/>
      <c r="H87" s="79">
        <v>4</v>
      </c>
      <c r="I87" s="164">
        <v>14</v>
      </c>
      <c r="J87" s="79">
        <v>32</v>
      </c>
      <c r="K87" s="164">
        <v>22</v>
      </c>
      <c r="L87" s="79">
        <v>8</v>
      </c>
      <c r="M87" s="164"/>
      <c r="N87" s="79"/>
      <c r="O87" s="164"/>
      <c r="P87" s="79">
        <v>2</v>
      </c>
      <c r="Q87" s="139">
        <f t="shared" ref="Q87:Q117" si="21">SUM(F87:P87)</f>
        <v>82</v>
      </c>
    </row>
    <row r="88" spans="1:17" ht="15" customHeight="1">
      <c r="A88" s="200"/>
      <c r="B88" s="183"/>
      <c r="C88" s="26"/>
      <c r="D88" s="27"/>
      <c r="E88" s="17" t="s">
        <v>75</v>
      </c>
      <c r="F88" s="65"/>
      <c r="G88" s="155">
        <v>2</v>
      </c>
      <c r="H88" s="65">
        <v>5</v>
      </c>
      <c r="I88" s="155">
        <v>58</v>
      </c>
      <c r="J88" s="65">
        <v>69</v>
      </c>
      <c r="K88" s="155">
        <v>94</v>
      </c>
      <c r="L88" s="65">
        <v>155</v>
      </c>
      <c r="M88" s="155">
        <v>9</v>
      </c>
      <c r="N88" s="65"/>
      <c r="O88" s="155"/>
      <c r="P88" s="65"/>
      <c r="Q88" s="134">
        <f t="shared" si="21"/>
        <v>392</v>
      </c>
    </row>
    <row r="89" spans="1:17" ht="15" customHeight="1">
      <c r="A89" s="200"/>
      <c r="B89" s="183"/>
      <c r="C89" s="26"/>
      <c r="D89" s="27"/>
      <c r="E89" s="17" t="s">
        <v>76</v>
      </c>
      <c r="F89" s="65"/>
      <c r="G89" s="155"/>
      <c r="H89" s="65"/>
      <c r="I89" s="155"/>
      <c r="J89" s="65"/>
      <c r="K89" s="155"/>
      <c r="L89" s="65"/>
      <c r="M89" s="155"/>
      <c r="N89" s="65"/>
      <c r="O89" s="155"/>
      <c r="P89" s="65"/>
      <c r="Q89" s="134">
        <f t="shared" si="21"/>
        <v>0</v>
      </c>
    </row>
    <row r="90" spans="1:17" ht="15" customHeight="1">
      <c r="A90" s="200"/>
      <c r="B90" s="183"/>
      <c r="C90" s="26"/>
      <c r="D90" s="27"/>
      <c r="E90" s="17" t="s">
        <v>77</v>
      </c>
      <c r="F90" s="65">
        <v>0</v>
      </c>
      <c r="G90" s="155"/>
      <c r="H90" s="65">
        <v>1</v>
      </c>
      <c r="I90" s="155">
        <v>4</v>
      </c>
      <c r="J90" s="65">
        <v>10</v>
      </c>
      <c r="K90" s="155">
        <v>13</v>
      </c>
      <c r="L90" s="65">
        <v>28</v>
      </c>
      <c r="M90" s="155">
        <v>6</v>
      </c>
      <c r="N90" s="65">
        <v>3</v>
      </c>
      <c r="O90" s="155"/>
      <c r="P90" s="65"/>
      <c r="Q90" s="134">
        <f t="shared" si="21"/>
        <v>65</v>
      </c>
    </row>
    <row r="91" spans="1:17" ht="15" customHeight="1">
      <c r="A91" s="200"/>
      <c r="B91" s="183"/>
      <c r="C91" s="28"/>
      <c r="D91" s="20"/>
      <c r="E91" s="23" t="s">
        <v>43</v>
      </c>
      <c r="F91" s="66">
        <f t="shared" ref="F91:P91" si="22">SUM(F87:F90)</f>
        <v>0</v>
      </c>
      <c r="G91" s="156">
        <f t="shared" si="22"/>
        <v>2</v>
      </c>
      <c r="H91" s="66">
        <f t="shared" si="22"/>
        <v>10</v>
      </c>
      <c r="I91" s="156">
        <f t="shared" si="22"/>
        <v>76</v>
      </c>
      <c r="J91" s="66">
        <f t="shared" si="22"/>
        <v>111</v>
      </c>
      <c r="K91" s="156">
        <f t="shared" si="22"/>
        <v>129</v>
      </c>
      <c r="L91" s="66">
        <f t="shared" si="22"/>
        <v>191</v>
      </c>
      <c r="M91" s="156">
        <f t="shared" si="22"/>
        <v>15</v>
      </c>
      <c r="N91" s="66">
        <f t="shared" si="22"/>
        <v>3</v>
      </c>
      <c r="O91" s="156">
        <f t="shared" si="22"/>
        <v>0</v>
      </c>
      <c r="P91" s="66">
        <f t="shared" si="22"/>
        <v>2</v>
      </c>
      <c r="Q91" s="136">
        <f t="shared" si="21"/>
        <v>539</v>
      </c>
    </row>
    <row r="92" spans="1:17" ht="15" customHeight="1">
      <c r="A92" s="200"/>
      <c r="B92" s="183"/>
      <c r="C92" s="24" t="s">
        <v>21</v>
      </c>
      <c r="D92" s="25"/>
      <c r="E92" s="14" t="s">
        <v>74</v>
      </c>
      <c r="F92" s="58"/>
      <c r="G92" s="165">
        <v>1</v>
      </c>
      <c r="H92" s="58">
        <v>5</v>
      </c>
      <c r="I92" s="150">
        <v>11</v>
      </c>
      <c r="J92" s="58">
        <v>22</v>
      </c>
      <c r="K92" s="150">
        <v>11</v>
      </c>
      <c r="L92" s="58">
        <v>1</v>
      </c>
      <c r="M92" s="150"/>
      <c r="N92" s="58"/>
      <c r="O92" s="150"/>
      <c r="P92" s="58">
        <v>3</v>
      </c>
      <c r="Q92" s="133">
        <f t="shared" si="21"/>
        <v>54</v>
      </c>
    </row>
    <row r="93" spans="1:17" ht="15" customHeight="1">
      <c r="A93" s="200"/>
      <c r="B93" s="183"/>
      <c r="C93" s="26"/>
      <c r="D93" s="27"/>
      <c r="E93" s="17" t="s">
        <v>75</v>
      </c>
      <c r="F93" s="65"/>
      <c r="G93" s="166"/>
      <c r="H93" s="65">
        <v>1</v>
      </c>
      <c r="I93" s="155">
        <v>15</v>
      </c>
      <c r="J93" s="65">
        <v>44</v>
      </c>
      <c r="K93" s="155">
        <v>58</v>
      </c>
      <c r="L93" s="65">
        <v>83</v>
      </c>
      <c r="M93" s="172">
        <v>8</v>
      </c>
      <c r="N93" s="65"/>
      <c r="O93" s="155"/>
      <c r="P93" s="65">
        <v>2</v>
      </c>
      <c r="Q93" s="134">
        <f t="shared" si="21"/>
        <v>211</v>
      </c>
    </row>
    <row r="94" spans="1:17" ht="15" customHeight="1">
      <c r="A94" s="200"/>
      <c r="B94" s="183"/>
      <c r="C94" s="26"/>
      <c r="D94" s="27"/>
      <c r="E94" s="17" t="s">
        <v>76</v>
      </c>
      <c r="F94" s="65"/>
      <c r="G94" s="167"/>
      <c r="H94" s="81"/>
      <c r="I94" s="167"/>
      <c r="J94" s="74"/>
      <c r="K94" s="167"/>
      <c r="L94" s="74"/>
      <c r="M94" s="176"/>
      <c r="N94" s="65"/>
      <c r="O94" s="155"/>
      <c r="P94" s="65"/>
      <c r="Q94" s="134">
        <f t="shared" si="21"/>
        <v>0</v>
      </c>
    </row>
    <row r="95" spans="1:17" ht="15" customHeight="1">
      <c r="A95" s="200"/>
      <c r="B95" s="183"/>
      <c r="C95" s="26"/>
      <c r="D95" s="27"/>
      <c r="E95" s="17" t="s">
        <v>77</v>
      </c>
      <c r="F95" s="65"/>
      <c r="G95" s="167"/>
      <c r="H95" s="80">
        <v>1</v>
      </c>
      <c r="I95" s="155"/>
      <c r="J95" s="65">
        <v>5</v>
      </c>
      <c r="K95" s="155">
        <v>1</v>
      </c>
      <c r="L95" s="65">
        <v>6</v>
      </c>
      <c r="M95" s="172">
        <v>4</v>
      </c>
      <c r="N95" s="65"/>
      <c r="O95" s="155"/>
      <c r="P95" s="65"/>
      <c r="Q95" s="134">
        <f t="shared" si="21"/>
        <v>17</v>
      </c>
    </row>
    <row r="96" spans="1:17" ht="15" customHeight="1">
      <c r="A96" s="200"/>
      <c r="B96" s="183"/>
      <c r="C96" s="28"/>
      <c r="D96" s="22"/>
      <c r="E96" s="35" t="s">
        <v>43</v>
      </c>
      <c r="F96" s="62">
        <f t="shared" ref="F96:P96" si="23">SUM(F92:F95)</f>
        <v>0</v>
      </c>
      <c r="G96" s="152">
        <f t="shared" si="23"/>
        <v>1</v>
      </c>
      <c r="H96" s="62">
        <f t="shared" si="23"/>
        <v>7</v>
      </c>
      <c r="I96" s="152">
        <f t="shared" si="23"/>
        <v>26</v>
      </c>
      <c r="J96" s="62">
        <f t="shared" si="23"/>
        <v>71</v>
      </c>
      <c r="K96" s="152">
        <f t="shared" si="23"/>
        <v>70</v>
      </c>
      <c r="L96" s="62">
        <f t="shared" si="23"/>
        <v>90</v>
      </c>
      <c r="M96" s="152">
        <f t="shared" si="23"/>
        <v>12</v>
      </c>
      <c r="N96" s="62">
        <f t="shared" si="23"/>
        <v>0</v>
      </c>
      <c r="O96" s="152">
        <f t="shared" si="23"/>
        <v>0</v>
      </c>
      <c r="P96" s="62">
        <f t="shared" si="23"/>
        <v>5</v>
      </c>
      <c r="Q96" s="135">
        <f t="shared" si="21"/>
        <v>282</v>
      </c>
    </row>
    <row r="97" spans="1:17" ht="15" customHeight="1">
      <c r="A97" s="200"/>
      <c r="B97" s="183"/>
      <c r="C97" s="24" t="s">
        <v>22</v>
      </c>
      <c r="D97" s="27"/>
      <c r="E97" s="23" t="s">
        <v>74</v>
      </c>
      <c r="F97" s="64"/>
      <c r="G97" s="154"/>
      <c r="H97" s="64">
        <v>2</v>
      </c>
      <c r="I97" s="154">
        <v>3</v>
      </c>
      <c r="J97" s="64">
        <v>14</v>
      </c>
      <c r="K97" s="154">
        <v>12</v>
      </c>
      <c r="L97" s="64">
        <v>4</v>
      </c>
      <c r="M97" s="154"/>
      <c r="N97" s="64"/>
      <c r="O97" s="154"/>
      <c r="P97" s="64">
        <v>5</v>
      </c>
      <c r="Q97" s="136">
        <f t="shared" si="21"/>
        <v>40</v>
      </c>
    </row>
    <row r="98" spans="1:17" ht="15" customHeight="1">
      <c r="A98" s="200"/>
      <c r="B98" s="183"/>
      <c r="C98" s="26"/>
      <c r="D98" s="27"/>
      <c r="E98" s="17" t="s">
        <v>75</v>
      </c>
      <c r="F98" s="65"/>
      <c r="G98" s="155">
        <v>3</v>
      </c>
      <c r="H98" s="65">
        <v>11</v>
      </c>
      <c r="I98" s="155">
        <v>33</v>
      </c>
      <c r="J98" s="65">
        <v>33</v>
      </c>
      <c r="K98" s="155">
        <v>59</v>
      </c>
      <c r="L98" s="65">
        <v>97</v>
      </c>
      <c r="M98" s="155">
        <v>12</v>
      </c>
      <c r="N98" s="65">
        <v>1</v>
      </c>
      <c r="O98" s="155"/>
      <c r="P98" s="65"/>
      <c r="Q98" s="134">
        <f t="shared" si="21"/>
        <v>249</v>
      </c>
    </row>
    <row r="99" spans="1:17" ht="15" customHeight="1">
      <c r="A99" s="200"/>
      <c r="B99" s="183"/>
      <c r="C99" s="26"/>
      <c r="D99" s="27"/>
      <c r="E99" s="17" t="s">
        <v>76</v>
      </c>
      <c r="F99" s="65"/>
      <c r="G99" s="155"/>
      <c r="H99" s="65"/>
      <c r="I99" s="155"/>
      <c r="J99" s="65"/>
      <c r="K99" s="155"/>
      <c r="L99" s="65"/>
      <c r="M99" s="155"/>
      <c r="N99" s="65"/>
      <c r="O99" s="155"/>
      <c r="P99" s="65"/>
      <c r="Q99" s="134">
        <f t="shared" si="21"/>
        <v>0</v>
      </c>
    </row>
    <row r="100" spans="1:17" ht="15" customHeight="1">
      <c r="A100" s="200"/>
      <c r="B100" s="183"/>
      <c r="C100" s="26"/>
      <c r="D100" s="27"/>
      <c r="E100" s="17" t="s">
        <v>77</v>
      </c>
      <c r="F100" s="65"/>
      <c r="G100" s="155"/>
      <c r="H100" s="65"/>
      <c r="I100" s="155"/>
      <c r="J100" s="65"/>
      <c r="K100" s="155">
        <v>7</v>
      </c>
      <c r="L100" s="65">
        <v>4</v>
      </c>
      <c r="M100" s="155">
        <v>5</v>
      </c>
      <c r="N100" s="65"/>
      <c r="O100" s="155"/>
      <c r="P100" s="65"/>
      <c r="Q100" s="134">
        <f t="shared" si="21"/>
        <v>16</v>
      </c>
    </row>
    <row r="101" spans="1:17" ht="15" customHeight="1">
      <c r="A101" s="200"/>
      <c r="B101" s="183"/>
      <c r="C101" s="26"/>
      <c r="D101" s="20"/>
      <c r="E101" s="23" t="s">
        <v>43</v>
      </c>
      <c r="F101" s="66">
        <f t="shared" ref="F101:P101" si="24">SUM(F97:F100)</f>
        <v>0</v>
      </c>
      <c r="G101" s="156">
        <f t="shared" si="24"/>
        <v>3</v>
      </c>
      <c r="H101" s="66">
        <f t="shared" si="24"/>
        <v>13</v>
      </c>
      <c r="I101" s="156">
        <f t="shared" si="24"/>
        <v>36</v>
      </c>
      <c r="J101" s="66">
        <f t="shared" si="24"/>
        <v>47</v>
      </c>
      <c r="K101" s="156">
        <f t="shared" si="24"/>
        <v>78</v>
      </c>
      <c r="L101" s="66">
        <f t="shared" si="24"/>
        <v>105</v>
      </c>
      <c r="M101" s="156">
        <f t="shared" si="24"/>
        <v>17</v>
      </c>
      <c r="N101" s="66">
        <f t="shared" si="24"/>
        <v>1</v>
      </c>
      <c r="O101" s="156">
        <f t="shared" si="24"/>
        <v>0</v>
      </c>
      <c r="P101" s="66">
        <f t="shared" si="24"/>
        <v>5</v>
      </c>
      <c r="Q101" s="136">
        <f t="shared" si="21"/>
        <v>305</v>
      </c>
    </row>
    <row r="102" spans="1:17" ht="15" customHeight="1">
      <c r="A102" s="200"/>
      <c r="B102" s="183"/>
      <c r="C102" s="24" t="s">
        <v>23</v>
      </c>
      <c r="D102" s="25"/>
      <c r="E102" s="14" t="s">
        <v>74</v>
      </c>
      <c r="F102" s="58"/>
      <c r="G102" s="150"/>
      <c r="H102" s="58">
        <v>3</v>
      </c>
      <c r="I102" s="150">
        <v>8</v>
      </c>
      <c r="J102" s="58">
        <v>9</v>
      </c>
      <c r="K102" s="150">
        <v>18</v>
      </c>
      <c r="L102" s="58">
        <v>2</v>
      </c>
      <c r="M102" s="150"/>
      <c r="N102" s="58"/>
      <c r="O102" s="150"/>
      <c r="P102" s="58">
        <v>4</v>
      </c>
      <c r="Q102" s="133">
        <f t="shared" si="21"/>
        <v>44</v>
      </c>
    </row>
    <row r="103" spans="1:17" ht="15" customHeight="1">
      <c r="A103" s="200"/>
      <c r="B103" s="183"/>
      <c r="C103" s="26"/>
      <c r="D103" s="27"/>
      <c r="E103" s="17" t="s">
        <v>75</v>
      </c>
      <c r="F103" s="65"/>
      <c r="G103" s="155">
        <v>8</v>
      </c>
      <c r="H103" s="65">
        <v>20</v>
      </c>
      <c r="I103" s="155">
        <v>67</v>
      </c>
      <c r="J103" s="65">
        <v>142</v>
      </c>
      <c r="K103" s="155">
        <v>201</v>
      </c>
      <c r="L103" s="65">
        <v>397</v>
      </c>
      <c r="M103" s="155">
        <v>74</v>
      </c>
      <c r="N103" s="65">
        <v>1</v>
      </c>
      <c r="O103" s="155"/>
      <c r="P103" s="65">
        <v>5</v>
      </c>
      <c r="Q103" s="134">
        <f t="shared" si="21"/>
        <v>915</v>
      </c>
    </row>
    <row r="104" spans="1:17" ht="15" customHeight="1">
      <c r="A104" s="200"/>
      <c r="B104" s="183"/>
      <c r="C104" s="26"/>
      <c r="D104" s="27"/>
      <c r="E104" s="17" t="s">
        <v>76</v>
      </c>
      <c r="F104" s="65"/>
      <c r="G104" s="155"/>
      <c r="H104" s="65"/>
      <c r="I104" s="155"/>
      <c r="J104" s="65"/>
      <c r="K104" s="155"/>
      <c r="L104" s="65"/>
      <c r="M104" s="155"/>
      <c r="N104" s="65"/>
      <c r="O104" s="155"/>
      <c r="P104" s="65"/>
      <c r="Q104" s="134">
        <f t="shared" si="21"/>
        <v>0</v>
      </c>
    </row>
    <row r="105" spans="1:17" ht="15" customHeight="1">
      <c r="A105" s="200"/>
      <c r="B105" s="183"/>
      <c r="C105" s="26"/>
      <c r="D105" s="27"/>
      <c r="E105" s="17" t="s">
        <v>77</v>
      </c>
      <c r="F105" s="65"/>
      <c r="G105" s="155"/>
      <c r="H105" s="65">
        <v>2</v>
      </c>
      <c r="I105" s="155">
        <v>10</v>
      </c>
      <c r="J105" s="65">
        <v>16</v>
      </c>
      <c r="K105" s="155">
        <v>27</v>
      </c>
      <c r="L105" s="65">
        <v>58</v>
      </c>
      <c r="M105" s="155">
        <v>28</v>
      </c>
      <c r="N105" s="65">
        <v>2</v>
      </c>
      <c r="O105" s="155"/>
      <c r="P105" s="65"/>
      <c r="Q105" s="134">
        <f t="shared" si="21"/>
        <v>143</v>
      </c>
    </row>
    <row r="106" spans="1:17" ht="15" customHeight="1">
      <c r="A106" s="200"/>
      <c r="B106" s="183"/>
      <c r="C106" s="28"/>
      <c r="D106" s="22"/>
      <c r="E106" s="35" t="s">
        <v>43</v>
      </c>
      <c r="F106" s="82">
        <f t="shared" ref="F106:P106" si="25">SUM(F102:F105)</f>
        <v>0</v>
      </c>
      <c r="G106" s="168">
        <f t="shared" si="25"/>
        <v>8</v>
      </c>
      <c r="H106" s="82">
        <f t="shared" si="25"/>
        <v>25</v>
      </c>
      <c r="I106" s="168">
        <f t="shared" si="25"/>
        <v>85</v>
      </c>
      <c r="J106" s="82">
        <f t="shared" si="25"/>
        <v>167</v>
      </c>
      <c r="K106" s="168">
        <f t="shared" si="25"/>
        <v>246</v>
      </c>
      <c r="L106" s="82">
        <f t="shared" si="25"/>
        <v>457</v>
      </c>
      <c r="M106" s="168">
        <f t="shared" si="25"/>
        <v>102</v>
      </c>
      <c r="N106" s="82">
        <f t="shared" si="25"/>
        <v>3</v>
      </c>
      <c r="O106" s="168">
        <f t="shared" si="25"/>
        <v>0</v>
      </c>
      <c r="P106" s="82">
        <f t="shared" si="25"/>
        <v>9</v>
      </c>
      <c r="Q106" s="135">
        <f>SUM(F106:P106)</f>
        <v>1102</v>
      </c>
    </row>
    <row r="107" spans="1:17" ht="15" customHeight="1">
      <c r="A107" s="200"/>
      <c r="B107" s="183"/>
      <c r="C107" s="26" t="s">
        <v>24</v>
      </c>
      <c r="D107" s="27"/>
      <c r="E107" s="23" t="s">
        <v>74</v>
      </c>
      <c r="F107" s="75"/>
      <c r="G107" s="169"/>
      <c r="H107" s="75"/>
      <c r="I107" s="169"/>
      <c r="J107" s="75"/>
      <c r="K107" s="169"/>
      <c r="L107" s="75"/>
      <c r="M107" s="169"/>
      <c r="N107" s="75"/>
      <c r="O107" s="169"/>
      <c r="P107" s="75"/>
      <c r="Q107" s="136">
        <f t="shared" si="21"/>
        <v>0</v>
      </c>
    </row>
    <row r="108" spans="1:17" ht="15" customHeight="1">
      <c r="A108" s="200"/>
      <c r="B108" s="183"/>
      <c r="C108" s="26"/>
      <c r="D108" s="27"/>
      <c r="E108" s="17" t="s">
        <v>75</v>
      </c>
      <c r="F108" s="65"/>
      <c r="G108" s="155"/>
      <c r="H108" s="65">
        <v>1</v>
      </c>
      <c r="I108" s="155"/>
      <c r="J108" s="65"/>
      <c r="K108" s="155">
        <v>1</v>
      </c>
      <c r="L108" s="65"/>
      <c r="M108" s="155"/>
      <c r="N108" s="65"/>
      <c r="O108" s="155"/>
      <c r="P108" s="65"/>
      <c r="Q108" s="134">
        <f t="shared" si="21"/>
        <v>2</v>
      </c>
    </row>
    <row r="109" spans="1:17" ht="15" customHeight="1">
      <c r="A109" s="200"/>
      <c r="B109" s="183"/>
      <c r="C109" s="26"/>
      <c r="D109" s="27"/>
      <c r="E109" s="17" t="s">
        <v>76</v>
      </c>
      <c r="F109" s="68"/>
      <c r="G109" s="161"/>
      <c r="H109" s="68"/>
      <c r="I109" s="161"/>
      <c r="J109" s="68"/>
      <c r="K109" s="161"/>
      <c r="L109" s="68"/>
      <c r="M109" s="161"/>
      <c r="N109" s="68"/>
      <c r="O109" s="161"/>
      <c r="P109" s="68"/>
      <c r="Q109" s="134">
        <f t="shared" si="21"/>
        <v>0</v>
      </c>
    </row>
    <row r="110" spans="1:17" ht="15" customHeight="1">
      <c r="A110" s="200"/>
      <c r="B110" s="183"/>
      <c r="C110" s="26"/>
      <c r="D110" s="27"/>
      <c r="E110" s="17" t="s">
        <v>77</v>
      </c>
      <c r="F110" s="68"/>
      <c r="G110" s="161"/>
      <c r="H110" s="68"/>
      <c r="I110" s="161"/>
      <c r="J110" s="68"/>
      <c r="K110" s="161">
        <v>1</v>
      </c>
      <c r="L110" s="68"/>
      <c r="M110" s="161"/>
      <c r="N110" s="68"/>
      <c r="O110" s="161"/>
      <c r="P110" s="68"/>
      <c r="Q110" s="134">
        <f t="shared" si="21"/>
        <v>1</v>
      </c>
    </row>
    <row r="111" spans="1:17" ht="15" customHeight="1">
      <c r="A111" s="200"/>
      <c r="B111" s="183"/>
      <c r="C111" s="28"/>
      <c r="D111" s="20"/>
      <c r="E111" s="23" t="s">
        <v>43</v>
      </c>
      <c r="F111" s="66">
        <f t="shared" ref="F111:P111" si="26">SUM(F107:F110)</f>
        <v>0</v>
      </c>
      <c r="G111" s="156">
        <f t="shared" si="26"/>
        <v>0</v>
      </c>
      <c r="H111" s="66">
        <f t="shared" si="26"/>
        <v>1</v>
      </c>
      <c r="I111" s="156">
        <f t="shared" si="26"/>
        <v>0</v>
      </c>
      <c r="J111" s="66">
        <f t="shared" si="26"/>
        <v>0</v>
      </c>
      <c r="K111" s="156">
        <f t="shared" si="26"/>
        <v>2</v>
      </c>
      <c r="L111" s="66">
        <f t="shared" si="26"/>
        <v>0</v>
      </c>
      <c r="M111" s="156">
        <f t="shared" si="26"/>
        <v>0</v>
      </c>
      <c r="N111" s="66">
        <f t="shared" si="26"/>
        <v>0</v>
      </c>
      <c r="O111" s="156">
        <f t="shared" si="26"/>
        <v>0</v>
      </c>
      <c r="P111" s="66">
        <f t="shared" si="26"/>
        <v>0</v>
      </c>
      <c r="Q111" s="136">
        <f t="shared" si="21"/>
        <v>3</v>
      </c>
    </row>
    <row r="112" spans="1:17" ht="15" customHeight="1">
      <c r="A112" s="200"/>
      <c r="B112" s="183"/>
      <c r="C112" s="24" t="s">
        <v>25</v>
      </c>
      <c r="D112" s="25"/>
      <c r="E112" s="14" t="s">
        <v>74</v>
      </c>
      <c r="F112" s="58"/>
      <c r="G112" s="150">
        <v>1</v>
      </c>
      <c r="H112" s="58">
        <v>3</v>
      </c>
      <c r="I112" s="150">
        <v>2</v>
      </c>
      <c r="J112" s="58">
        <v>10</v>
      </c>
      <c r="K112" s="150">
        <v>9</v>
      </c>
      <c r="L112" s="58">
        <v>3</v>
      </c>
      <c r="M112" s="150"/>
      <c r="N112" s="58"/>
      <c r="O112" s="150"/>
      <c r="P112" s="58">
        <v>2</v>
      </c>
      <c r="Q112" s="133">
        <f t="shared" si="21"/>
        <v>30</v>
      </c>
    </row>
    <row r="113" spans="1:17" ht="15" customHeight="1">
      <c r="A113" s="200"/>
      <c r="B113" s="183"/>
      <c r="C113" s="26"/>
      <c r="D113" s="27"/>
      <c r="E113" s="17" t="s">
        <v>75</v>
      </c>
      <c r="F113" s="65"/>
      <c r="G113" s="155">
        <v>2</v>
      </c>
      <c r="H113" s="65">
        <v>4</v>
      </c>
      <c r="I113" s="155">
        <v>7</v>
      </c>
      <c r="J113" s="65">
        <v>9</v>
      </c>
      <c r="K113" s="155">
        <v>19</v>
      </c>
      <c r="L113" s="65">
        <v>36</v>
      </c>
      <c r="M113" s="155">
        <v>8</v>
      </c>
      <c r="N113" s="65">
        <v>1</v>
      </c>
      <c r="O113" s="155"/>
      <c r="P113" s="65">
        <v>2</v>
      </c>
      <c r="Q113" s="134">
        <f t="shared" si="21"/>
        <v>88</v>
      </c>
    </row>
    <row r="114" spans="1:17" ht="15" customHeight="1">
      <c r="A114" s="200"/>
      <c r="B114" s="183"/>
      <c r="C114" s="26"/>
      <c r="D114" s="27"/>
      <c r="E114" s="17" t="s">
        <v>76</v>
      </c>
      <c r="F114" s="68"/>
      <c r="G114" s="161"/>
      <c r="H114" s="68"/>
      <c r="I114" s="161"/>
      <c r="J114" s="68"/>
      <c r="K114" s="161"/>
      <c r="L114" s="68"/>
      <c r="M114" s="161"/>
      <c r="N114" s="68"/>
      <c r="O114" s="161"/>
      <c r="P114" s="68"/>
      <c r="Q114" s="134">
        <f t="shared" si="21"/>
        <v>0</v>
      </c>
    </row>
    <row r="115" spans="1:17" ht="15" customHeight="1">
      <c r="A115" s="200"/>
      <c r="B115" s="183"/>
      <c r="C115" s="26"/>
      <c r="D115" s="27"/>
      <c r="E115" s="17" t="s">
        <v>77</v>
      </c>
      <c r="F115" s="68">
        <v>0</v>
      </c>
      <c r="G115" s="161"/>
      <c r="H115" s="68"/>
      <c r="I115" s="161"/>
      <c r="J115" s="68">
        <v>3</v>
      </c>
      <c r="K115" s="161">
        <v>3</v>
      </c>
      <c r="L115" s="68">
        <v>7</v>
      </c>
      <c r="M115" s="161">
        <v>5</v>
      </c>
      <c r="N115" s="68"/>
      <c r="O115" s="161"/>
      <c r="P115" s="68"/>
      <c r="Q115" s="134">
        <f t="shared" si="21"/>
        <v>18</v>
      </c>
    </row>
    <row r="116" spans="1:17" ht="15" customHeight="1">
      <c r="A116" s="200"/>
      <c r="B116" s="183"/>
      <c r="C116" s="28"/>
      <c r="D116" s="22"/>
      <c r="E116" s="35" t="s">
        <v>43</v>
      </c>
      <c r="F116" s="62">
        <f t="shared" ref="F116:P116" si="27">SUM(F112:F115)</f>
        <v>0</v>
      </c>
      <c r="G116" s="152">
        <f t="shared" si="27"/>
        <v>3</v>
      </c>
      <c r="H116" s="62">
        <f t="shared" si="27"/>
        <v>7</v>
      </c>
      <c r="I116" s="152">
        <f t="shared" si="27"/>
        <v>9</v>
      </c>
      <c r="J116" s="62">
        <f t="shared" si="27"/>
        <v>22</v>
      </c>
      <c r="K116" s="152">
        <f t="shared" si="27"/>
        <v>31</v>
      </c>
      <c r="L116" s="62">
        <f t="shared" si="27"/>
        <v>46</v>
      </c>
      <c r="M116" s="152">
        <f t="shared" si="27"/>
        <v>13</v>
      </c>
      <c r="N116" s="62">
        <f t="shared" si="27"/>
        <v>1</v>
      </c>
      <c r="O116" s="152">
        <f t="shared" si="27"/>
        <v>0</v>
      </c>
      <c r="P116" s="62">
        <f t="shared" si="27"/>
        <v>4</v>
      </c>
      <c r="Q116" s="135">
        <f t="shared" si="21"/>
        <v>136</v>
      </c>
    </row>
    <row r="117" spans="1:17" ht="15" customHeight="1">
      <c r="A117" s="200"/>
      <c r="B117" s="183"/>
      <c r="C117" s="37" t="s">
        <v>26</v>
      </c>
      <c r="D117" s="34"/>
      <c r="E117" s="83" t="s">
        <v>68</v>
      </c>
      <c r="F117" s="75"/>
      <c r="G117" s="169"/>
      <c r="H117" s="75"/>
      <c r="I117" s="169"/>
      <c r="J117" s="75">
        <v>1</v>
      </c>
      <c r="K117" s="169"/>
      <c r="L117" s="75"/>
      <c r="M117" s="169"/>
      <c r="N117" s="75"/>
      <c r="O117" s="169"/>
      <c r="P117" s="75"/>
      <c r="Q117" s="136">
        <f t="shared" si="21"/>
        <v>1</v>
      </c>
    </row>
    <row r="118" spans="1:17" ht="15" customHeight="1">
      <c r="A118" s="200"/>
      <c r="B118" s="183"/>
      <c r="C118" s="26"/>
      <c r="D118" s="27"/>
      <c r="E118" s="17" t="s">
        <v>69</v>
      </c>
      <c r="F118" s="65"/>
      <c r="G118" s="155">
        <v>1</v>
      </c>
      <c r="H118" s="65">
        <v>1</v>
      </c>
      <c r="I118" s="172">
        <v>10</v>
      </c>
      <c r="J118" s="65">
        <v>14</v>
      </c>
      <c r="K118" s="155">
        <v>9</v>
      </c>
      <c r="L118" s="65">
        <v>21</v>
      </c>
      <c r="M118" s="155">
        <v>3</v>
      </c>
      <c r="N118" s="65"/>
      <c r="O118" s="155"/>
      <c r="P118" s="65">
        <v>1</v>
      </c>
      <c r="Q118" s="134">
        <f>SUM(F118:P118)</f>
        <v>60</v>
      </c>
    </row>
    <row r="119" spans="1:17" ht="15" customHeight="1">
      <c r="A119" s="200"/>
      <c r="B119" s="183"/>
      <c r="C119" s="26"/>
      <c r="D119" s="27"/>
      <c r="E119" s="17" t="s">
        <v>70</v>
      </c>
      <c r="F119" s="68"/>
      <c r="G119" s="155"/>
      <c r="H119" s="81"/>
      <c r="I119" s="172"/>
      <c r="J119" s="65"/>
      <c r="K119" s="155"/>
      <c r="L119" s="65"/>
      <c r="M119" s="155"/>
      <c r="N119" s="68"/>
      <c r="O119" s="161"/>
      <c r="P119" s="68"/>
      <c r="Q119" s="134">
        <f>SUM(F119:P119)</f>
        <v>0</v>
      </c>
    </row>
    <row r="120" spans="1:17" ht="15" customHeight="1">
      <c r="A120" s="200"/>
      <c r="B120" s="183"/>
      <c r="C120" s="26"/>
      <c r="D120" s="27"/>
      <c r="E120" s="17" t="s">
        <v>71</v>
      </c>
      <c r="F120" s="68">
        <v>0</v>
      </c>
      <c r="G120" s="155"/>
      <c r="H120" s="81"/>
      <c r="I120" s="172"/>
      <c r="J120" s="65">
        <v>4</v>
      </c>
      <c r="K120" s="155">
        <v>2</v>
      </c>
      <c r="L120" s="65">
        <v>3</v>
      </c>
      <c r="M120" s="155"/>
      <c r="N120" s="68"/>
      <c r="O120" s="161"/>
      <c r="P120" s="68"/>
      <c r="Q120" s="134">
        <f>SUM(F120:P120)</f>
        <v>9</v>
      </c>
    </row>
    <row r="121" spans="1:17" ht="15" customHeight="1">
      <c r="A121" s="200"/>
      <c r="B121" s="183"/>
      <c r="C121" s="54"/>
      <c r="D121" s="20"/>
      <c r="E121" s="83" t="s">
        <v>43</v>
      </c>
      <c r="F121" s="66">
        <f t="shared" ref="F121:P121" si="28">SUM(F117:F120)</f>
        <v>0</v>
      </c>
      <c r="G121" s="156">
        <f t="shared" si="28"/>
        <v>1</v>
      </c>
      <c r="H121" s="66">
        <f t="shared" si="28"/>
        <v>1</v>
      </c>
      <c r="I121" s="156">
        <f t="shared" si="28"/>
        <v>10</v>
      </c>
      <c r="J121" s="66">
        <f t="shared" si="28"/>
        <v>19</v>
      </c>
      <c r="K121" s="156">
        <f t="shared" si="28"/>
        <v>11</v>
      </c>
      <c r="L121" s="66">
        <f t="shared" si="28"/>
        <v>24</v>
      </c>
      <c r="M121" s="156">
        <f t="shared" si="28"/>
        <v>3</v>
      </c>
      <c r="N121" s="66">
        <f t="shared" si="28"/>
        <v>0</v>
      </c>
      <c r="O121" s="156">
        <f t="shared" si="28"/>
        <v>0</v>
      </c>
      <c r="P121" s="66">
        <f t="shared" si="28"/>
        <v>1</v>
      </c>
      <c r="Q121" s="136">
        <f>SUM(F121:P121)</f>
        <v>70</v>
      </c>
    </row>
    <row r="122" spans="1:17" ht="15" customHeight="1">
      <c r="A122" s="200"/>
      <c r="B122" s="183"/>
      <c r="C122" s="24" t="s">
        <v>27</v>
      </c>
      <c r="D122" s="55"/>
      <c r="E122" s="76" t="s">
        <v>68</v>
      </c>
      <c r="F122" s="67"/>
      <c r="G122" s="160"/>
      <c r="H122" s="67"/>
      <c r="I122" s="160"/>
      <c r="J122" s="67"/>
      <c r="K122" s="160"/>
      <c r="L122" s="67"/>
      <c r="M122" s="160"/>
      <c r="N122" s="67"/>
      <c r="O122" s="160"/>
      <c r="P122" s="67"/>
      <c r="Q122" s="133"/>
    </row>
    <row r="123" spans="1:17" ht="15" customHeight="1">
      <c r="A123" s="200"/>
      <c r="B123" s="183"/>
      <c r="C123" s="26"/>
      <c r="D123" s="27"/>
      <c r="E123" s="17" t="s">
        <v>69</v>
      </c>
      <c r="F123" s="65"/>
      <c r="G123" s="155"/>
      <c r="H123" s="65">
        <v>1</v>
      </c>
      <c r="I123" s="155">
        <v>1</v>
      </c>
      <c r="J123" s="65">
        <v>2</v>
      </c>
      <c r="K123" s="155">
        <v>2</v>
      </c>
      <c r="L123" s="65">
        <v>2</v>
      </c>
      <c r="M123" s="155"/>
      <c r="N123" s="65"/>
      <c r="O123" s="155"/>
      <c r="P123" s="68"/>
      <c r="Q123" s="134">
        <f t="shared" ref="Q123:Q131" si="29">SUM(F123:P123)</f>
        <v>8</v>
      </c>
    </row>
    <row r="124" spans="1:17" ht="15" customHeight="1">
      <c r="A124" s="200"/>
      <c r="B124" s="183"/>
      <c r="C124" s="15"/>
      <c r="D124" s="16"/>
      <c r="E124" s="17" t="s">
        <v>70</v>
      </c>
      <c r="F124" s="68"/>
      <c r="G124" s="161"/>
      <c r="H124" s="68"/>
      <c r="I124" s="161"/>
      <c r="J124" s="68"/>
      <c r="K124" s="161"/>
      <c r="L124" s="68"/>
      <c r="M124" s="161"/>
      <c r="N124" s="68"/>
      <c r="O124" s="161"/>
      <c r="P124" s="68"/>
      <c r="Q124" s="134">
        <f t="shared" si="29"/>
        <v>0</v>
      </c>
    </row>
    <row r="125" spans="1:17" ht="15" customHeight="1">
      <c r="A125" s="200"/>
      <c r="B125" s="183"/>
      <c r="C125" s="15"/>
      <c r="D125" s="16"/>
      <c r="E125" s="17" t="s">
        <v>71</v>
      </c>
      <c r="F125" s="68"/>
      <c r="G125" s="161">
        <v>1</v>
      </c>
      <c r="H125" s="68"/>
      <c r="I125" s="161"/>
      <c r="J125" s="68"/>
      <c r="K125" s="161"/>
      <c r="L125" s="68"/>
      <c r="M125" s="161"/>
      <c r="N125" s="68"/>
      <c r="O125" s="161"/>
      <c r="P125" s="68"/>
      <c r="Q125" s="134">
        <f t="shared" si="29"/>
        <v>1</v>
      </c>
    </row>
    <row r="126" spans="1:17" ht="15" customHeight="1">
      <c r="A126" s="200"/>
      <c r="B126" s="183"/>
      <c r="C126" s="29"/>
      <c r="D126" s="22"/>
      <c r="E126" s="35" t="s">
        <v>43</v>
      </c>
      <c r="F126" s="62">
        <f t="shared" ref="F126:P126" si="30">SUM(F122:F125)</f>
        <v>0</v>
      </c>
      <c r="G126" s="152">
        <f t="shared" si="30"/>
        <v>1</v>
      </c>
      <c r="H126" s="62">
        <f t="shared" si="30"/>
        <v>1</v>
      </c>
      <c r="I126" s="152">
        <f t="shared" si="30"/>
        <v>1</v>
      </c>
      <c r="J126" s="62">
        <f t="shared" si="30"/>
        <v>2</v>
      </c>
      <c r="K126" s="152">
        <f t="shared" si="30"/>
        <v>2</v>
      </c>
      <c r="L126" s="62">
        <f t="shared" si="30"/>
        <v>2</v>
      </c>
      <c r="M126" s="152">
        <f t="shared" si="30"/>
        <v>0</v>
      </c>
      <c r="N126" s="62">
        <f t="shared" si="30"/>
        <v>0</v>
      </c>
      <c r="O126" s="152">
        <f t="shared" si="30"/>
        <v>0</v>
      </c>
      <c r="P126" s="62">
        <f t="shared" si="30"/>
        <v>0</v>
      </c>
      <c r="Q126" s="135">
        <f t="shared" si="29"/>
        <v>9</v>
      </c>
    </row>
    <row r="127" spans="1:17" ht="15" customHeight="1">
      <c r="A127" s="200"/>
      <c r="B127" s="183"/>
      <c r="C127" s="26" t="s">
        <v>28</v>
      </c>
      <c r="D127" s="27"/>
      <c r="E127" s="83" t="s">
        <v>68</v>
      </c>
      <c r="F127" s="64"/>
      <c r="G127" s="154"/>
      <c r="H127" s="84">
        <v>1</v>
      </c>
      <c r="I127" s="173"/>
      <c r="J127" s="84"/>
      <c r="K127" s="173">
        <v>1</v>
      </c>
      <c r="L127" s="84">
        <v>2</v>
      </c>
      <c r="M127" s="173"/>
      <c r="N127" s="84"/>
      <c r="O127" s="173"/>
      <c r="P127" s="64"/>
      <c r="Q127" s="136">
        <f t="shared" si="29"/>
        <v>4</v>
      </c>
    </row>
    <row r="128" spans="1:17" ht="15" customHeight="1">
      <c r="A128" s="200"/>
      <c r="B128" s="183"/>
      <c r="C128" s="15"/>
      <c r="D128" s="16"/>
      <c r="E128" s="17" t="s">
        <v>69</v>
      </c>
      <c r="F128" s="65"/>
      <c r="G128" s="155">
        <v>1</v>
      </c>
      <c r="H128" s="72">
        <v>6</v>
      </c>
      <c r="I128" s="159">
        <v>14</v>
      </c>
      <c r="J128" s="72">
        <v>22</v>
      </c>
      <c r="K128" s="159">
        <v>45</v>
      </c>
      <c r="L128" s="72">
        <v>67</v>
      </c>
      <c r="M128" s="159">
        <v>15</v>
      </c>
      <c r="N128" s="72"/>
      <c r="O128" s="159"/>
      <c r="P128" s="65">
        <v>1</v>
      </c>
      <c r="Q128" s="134">
        <f t="shared" si="29"/>
        <v>171</v>
      </c>
    </row>
    <row r="129" spans="1:17" ht="15" customHeight="1">
      <c r="A129" s="200"/>
      <c r="B129" s="183"/>
      <c r="C129" s="15"/>
      <c r="D129" s="16"/>
      <c r="E129" s="17" t="s">
        <v>70</v>
      </c>
      <c r="F129" s="65"/>
      <c r="G129" s="155"/>
      <c r="H129" s="72"/>
      <c r="I129" s="159"/>
      <c r="J129" s="72"/>
      <c r="K129" s="159"/>
      <c r="L129" s="72"/>
      <c r="M129" s="159"/>
      <c r="N129" s="72"/>
      <c r="O129" s="159"/>
      <c r="P129" s="65"/>
      <c r="Q129" s="134">
        <f t="shared" si="29"/>
        <v>0</v>
      </c>
    </row>
    <row r="130" spans="1:17" ht="15" customHeight="1">
      <c r="A130" s="200"/>
      <c r="B130" s="183"/>
      <c r="C130" s="15"/>
      <c r="D130" s="16"/>
      <c r="E130" s="17" t="s">
        <v>71</v>
      </c>
      <c r="F130" s="65"/>
      <c r="G130" s="155"/>
      <c r="H130" s="72"/>
      <c r="I130" s="159">
        <v>1</v>
      </c>
      <c r="J130" s="72">
        <v>3</v>
      </c>
      <c r="K130" s="159">
        <v>3</v>
      </c>
      <c r="L130" s="72">
        <v>3</v>
      </c>
      <c r="M130" s="159">
        <v>2</v>
      </c>
      <c r="N130" s="72"/>
      <c r="O130" s="159"/>
      <c r="P130" s="65"/>
      <c r="Q130" s="134">
        <f t="shared" si="29"/>
        <v>12</v>
      </c>
    </row>
    <row r="131" spans="1:17" ht="15" customHeight="1">
      <c r="A131" s="200"/>
      <c r="B131" s="183"/>
      <c r="C131" s="29"/>
      <c r="D131" s="22"/>
      <c r="E131" s="85" t="s">
        <v>43</v>
      </c>
      <c r="F131" s="62">
        <f t="shared" ref="F131:P131" si="31">SUM(F127:F130)</f>
        <v>0</v>
      </c>
      <c r="G131" s="152">
        <f t="shared" si="31"/>
        <v>1</v>
      </c>
      <c r="H131" s="62">
        <f t="shared" si="31"/>
        <v>7</v>
      </c>
      <c r="I131" s="152">
        <f t="shared" si="31"/>
        <v>15</v>
      </c>
      <c r="J131" s="62">
        <f t="shared" si="31"/>
        <v>25</v>
      </c>
      <c r="K131" s="152">
        <f t="shared" si="31"/>
        <v>49</v>
      </c>
      <c r="L131" s="62">
        <f t="shared" si="31"/>
        <v>72</v>
      </c>
      <c r="M131" s="152">
        <f t="shared" si="31"/>
        <v>17</v>
      </c>
      <c r="N131" s="62">
        <f t="shared" si="31"/>
        <v>0</v>
      </c>
      <c r="O131" s="152">
        <f t="shared" si="31"/>
        <v>0</v>
      </c>
      <c r="P131" s="62">
        <f t="shared" si="31"/>
        <v>1</v>
      </c>
      <c r="Q131" s="135">
        <f t="shared" si="29"/>
        <v>187</v>
      </c>
    </row>
    <row r="132" spans="1:17" ht="15" customHeight="1">
      <c r="A132" s="200"/>
      <c r="B132" s="184"/>
      <c r="C132" s="8"/>
      <c r="D132" s="11"/>
      <c r="E132" s="11"/>
      <c r="F132" s="70">
        <f>F106+F111+F116+F121+F126+F131+F101+F96+F91</f>
        <v>0</v>
      </c>
      <c r="G132" s="157">
        <f>G106+G111+G116+G121+G126+G131+G101+G96+G91</f>
        <v>20</v>
      </c>
      <c r="H132" s="70">
        <f t="shared" ref="H132:P132" si="32">H106+H111+H116+H121+H126+H131+H101+H96+H91</f>
        <v>72</v>
      </c>
      <c r="I132" s="157">
        <f t="shared" si="32"/>
        <v>258</v>
      </c>
      <c r="J132" s="70">
        <f t="shared" si="32"/>
        <v>464</v>
      </c>
      <c r="K132" s="157">
        <f t="shared" si="32"/>
        <v>618</v>
      </c>
      <c r="L132" s="70">
        <f t="shared" si="32"/>
        <v>987</v>
      </c>
      <c r="M132" s="157">
        <f t="shared" si="32"/>
        <v>179</v>
      </c>
      <c r="N132" s="70">
        <f t="shared" si="32"/>
        <v>8</v>
      </c>
      <c r="O132" s="157">
        <f t="shared" si="32"/>
        <v>0</v>
      </c>
      <c r="P132" s="70">
        <f t="shared" si="32"/>
        <v>27</v>
      </c>
      <c r="Q132" s="135">
        <f>SUM(F132:P132)</f>
        <v>2633</v>
      </c>
    </row>
    <row r="133" spans="1:17" ht="15" customHeight="1">
      <c r="A133" s="200"/>
      <c r="B133" s="202" t="s">
        <v>29</v>
      </c>
      <c r="C133" s="10" t="s">
        <v>30</v>
      </c>
      <c r="D133" s="20"/>
      <c r="E133" s="23" t="s">
        <v>74</v>
      </c>
      <c r="F133" s="64"/>
      <c r="G133" s="154"/>
      <c r="H133" s="64">
        <v>3</v>
      </c>
      <c r="I133" s="154">
        <v>21</v>
      </c>
      <c r="J133" s="64">
        <v>35</v>
      </c>
      <c r="K133" s="154">
        <v>18</v>
      </c>
      <c r="L133" s="64">
        <v>2</v>
      </c>
      <c r="M133" s="153"/>
      <c r="N133" s="63"/>
      <c r="O133" s="153"/>
      <c r="P133" s="63"/>
      <c r="Q133" s="136">
        <f t="shared" ref="Q133:Q152" si="33">SUM(F133:P133)</f>
        <v>79</v>
      </c>
    </row>
    <row r="134" spans="1:17" ht="15" customHeight="1">
      <c r="A134" s="200"/>
      <c r="B134" s="203"/>
      <c r="C134" s="15"/>
      <c r="D134" s="16"/>
      <c r="E134" s="17" t="s">
        <v>75</v>
      </c>
      <c r="F134" s="65"/>
      <c r="G134" s="155">
        <v>2</v>
      </c>
      <c r="H134" s="65">
        <v>2</v>
      </c>
      <c r="I134" s="155">
        <v>36</v>
      </c>
      <c r="J134" s="65">
        <v>66</v>
      </c>
      <c r="K134" s="155">
        <v>103</v>
      </c>
      <c r="L134" s="65">
        <v>131</v>
      </c>
      <c r="M134" s="151">
        <v>25</v>
      </c>
      <c r="N134" s="61"/>
      <c r="O134" s="151"/>
      <c r="P134" s="61"/>
      <c r="Q134" s="134">
        <f t="shared" si="33"/>
        <v>365</v>
      </c>
    </row>
    <row r="135" spans="1:17" ht="15" customHeight="1">
      <c r="A135" s="200"/>
      <c r="B135" s="203"/>
      <c r="C135" s="15"/>
      <c r="D135" s="16"/>
      <c r="E135" s="17" t="s">
        <v>76</v>
      </c>
      <c r="F135" s="65"/>
      <c r="G135" s="155"/>
      <c r="H135" s="65"/>
      <c r="I135" s="155"/>
      <c r="J135" s="65"/>
      <c r="K135" s="155"/>
      <c r="L135" s="65"/>
      <c r="M135" s="151"/>
      <c r="N135" s="61"/>
      <c r="O135" s="151"/>
      <c r="P135" s="61"/>
      <c r="Q135" s="134">
        <f t="shared" si="33"/>
        <v>0</v>
      </c>
    </row>
    <row r="136" spans="1:17" ht="15" customHeight="1">
      <c r="A136" s="200"/>
      <c r="B136" s="203"/>
      <c r="C136" s="15"/>
      <c r="D136" s="16"/>
      <c r="E136" s="17" t="s">
        <v>77</v>
      </c>
      <c r="F136" s="65">
        <v>0</v>
      </c>
      <c r="G136" s="155">
        <v>2</v>
      </c>
      <c r="H136" s="65">
        <v>5</v>
      </c>
      <c r="I136" s="155">
        <v>21</v>
      </c>
      <c r="J136" s="65">
        <v>45</v>
      </c>
      <c r="K136" s="155">
        <v>44</v>
      </c>
      <c r="L136" s="65">
        <v>70</v>
      </c>
      <c r="M136" s="151">
        <v>18</v>
      </c>
      <c r="N136" s="61"/>
      <c r="O136" s="151">
        <v>0</v>
      </c>
      <c r="P136" s="61">
        <v>0</v>
      </c>
      <c r="Q136" s="134">
        <f t="shared" si="33"/>
        <v>205</v>
      </c>
    </row>
    <row r="137" spans="1:17" ht="15" customHeight="1">
      <c r="A137" s="200"/>
      <c r="B137" s="203"/>
      <c r="C137" s="15"/>
      <c r="D137" s="20"/>
      <c r="E137" s="23" t="s">
        <v>43</v>
      </c>
      <c r="F137" s="66">
        <f t="shared" ref="F137:P137" si="34">SUM(F133:F136)</f>
        <v>0</v>
      </c>
      <c r="G137" s="156">
        <f t="shared" si="34"/>
        <v>4</v>
      </c>
      <c r="H137" s="66">
        <f t="shared" si="34"/>
        <v>10</v>
      </c>
      <c r="I137" s="156">
        <f t="shared" si="34"/>
        <v>78</v>
      </c>
      <c r="J137" s="66">
        <f t="shared" si="34"/>
        <v>146</v>
      </c>
      <c r="K137" s="156">
        <f t="shared" si="34"/>
        <v>165</v>
      </c>
      <c r="L137" s="66">
        <f t="shared" si="34"/>
        <v>203</v>
      </c>
      <c r="M137" s="156">
        <f t="shared" si="34"/>
        <v>43</v>
      </c>
      <c r="N137" s="66">
        <f t="shared" si="34"/>
        <v>0</v>
      </c>
      <c r="O137" s="156">
        <f t="shared" si="34"/>
        <v>0</v>
      </c>
      <c r="P137" s="66">
        <f t="shared" si="34"/>
        <v>0</v>
      </c>
      <c r="Q137" s="136">
        <f t="shared" si="33"/>
        <v>649</v>
      </c>
    </row>
    <row r="138" spans="1:17" ht="15" customHeight="1">
      <c r="A138" s="200"/>
      <c r="B138" s="203"/>
      <c r="C138" s="18" t="s">
        <v>31</v>
      </c>
      <c r="D138" s="19"/>
      <c r="E138" s="14" t="s">
        <v>74</v>
      </c>
      <c r="F138" s="86"/>
      <c r="G138" s="158">
        <v>2</v>
      </c>
      <c r="H138" s="71">
        <v>1</v>
      </c>
      <c r="I138" s="158">
        <v>14</v>
      </c>
      <c r="J138" s="71">
        <v>49</v>
      </c>
      <c r="K138" s="158">
        <v>33</v>
      </c>
      <c r="L138" s="71">
        <v>2</v>
      </c>
      <c r="M138" s="158"/>
      <c r="N138" s="59"/>
      <c r="O138" s="175"/>
      <c r="P138" s="60">
        <v>1</v>
      </c>
      <c r="Q138" s="133">
        <f t="shared" si="33"/>
        <v>102</v>
      </c>
    </row>
    <row r="139" spans="1:17" ht="15" customHeight="1">
      <c r="A139" s="200"/>
      <c r="B139" s="203"/>
      <c r="C139" s="10"/>
      <c r="D139" s="20"/>
      <c r="E139" s="17" t="s">
        <v>75</v>
      </c>
      <c r="F139" s="87"/>
      <c r="G139" s="159">
        <v>3</v>
      </c>
      <c r="H139" s="72">
        <v>8</v>
      </c>
      <c r="I139" s="159">
        <v>73</v>
      </c>
      <c r="J139" s="72">
        <v>108</v>
      </c>
      <c r="K139" s="159">
        <v>80</v>
      </c>
      <c r="L139" s="72">
        <v>143</v>
      </c>
      <c r="M139" s="159">
        <v>25</v>
      </c>
      <c r="N139" s="61"/>
      <c r="O139" s="151"/>
      <c r="P139" s="88"/>
      <c r="Q139" s="134">
        <f t="shared" si="33"/>
        <v>440</v>
      </c>
    </row>
    <row r="140" spans="1:17" ht="15" customHeight="1">
      <c r="A140" s="200"/>
      <c r="B140" s="203"/>
      <c r="C140" s="10"/>
      <c r="D140" s="20"/>
      <c r="E140" s="17" t="s">
        <v>76</v>
      </c>
      <c r="F140" s="72"/>
      <c r="G140" s="159"/>
      <c r="H140" s="72"/>
      <c r="I140" s="159"/>
      <c r="J140" s="72"/>
      <c r="K140" s="159"/>
      <c r="L140" s="72"/>
      <c r="M140" s="159"/>
      <c r="N140" s="61"/>
      <c r="O140" s="151"/>
      <c r="P140" s="88"/>
      <c r="Q140" s="134">
        <f t="shared" si="33"/>
        <v>0</v>
      </c>
    </row>
    <row r="141" spans="1:17" ht="15" customHeight="1">
      <c r="A141" s="200"/>
      <c r="B141" s="203"/>
      <c r="C141" s="10"/>
      <c r="D141" s="20"/>
      <c r="E141" s="17" t="s">
        <v>77</v>
      </c>
      <c r="F141" s="72">
        <v>0</v>
      </c>
      <c r="G141" s="159">
        <v>3</v>
      </c>
      <c r="H141" s="72">
        <v>9</v>
      </c>
      <c r="I141" s="159">
        <v>22</v>
      </c>
      <c r="J141" s="72">
        <v>54</v>
      </c>
      <c r="K141" s="159">
        <v>38</v>
      </c>
      <c r="L141" s="72">
        <v>78</v>
      </c>
      <c r="M141" s="159">
        <v>34</v>
      </c>
      <c r="N141" s="61">
        <v>1</v>
      </c>
      <c r="O141" s="151"/>
      <c r="P141" s="88"/>
      <c r="Q141" s="134">
        <f t="shared" si="33"/>
        <v>239</v>
      </c>
    </row>
    <row r="142" spans="1:17" ht="15" customHeight="1">
      <c r="A142" s="200"/>
      <c r="B142" s="203"/>
      <c r="C142" s="21"/>
      <c r="D142" s="22"/>
      <c r="E142" s="35" t="s">
        <v>43</v>
      </c>
      <c r="F142" s="62">
        <f t="shared" ref="F142:P142" si="35">SUM(F138:F141)</f>
        <v>0</v>
      </c>
      <c r="G142" s="152">
        <f t="shared" si="35"/>
        <v>8</v>
      </c>
      <c r="H142" s="62">
        <f t="shared" si="35"/>
        <v>18</v>
      </c>
      <c r="I142" s="152">
        <f t="shared" si="35"/>
        <v>109</v>
      </c>
      <c r="J142" s="62">
        <f t="shared" si="35"/>
        <v>211</v>
      </c>
      <c r="K142" s="152">
        <f t="shared" si="35"/>
        <v>151</v>
      </c>
      <c r="L142" s="62">
        <f t="shared" si="35"/>
        <v>223</v>
      </c>
      <c r="M142" s="152">
        <f t="shared" si="35"/>
        <v>59</v>
      </c>
      <c r="N142" s="62">
        <f t="shared" si="35"/>
        <v>1</v>
      </c>
      <c r="O142" s="152">
        <f t="shared" si="35"/>
        <v>0</v>
      </c>
      <c r="P142" s="62">
        <f t="shared" si="35"/>
        <v>1</v>
      </c>
      <c r="Q142" s="135">
        <f t="shared" si="33"/>
        <v>781</v>
      </c>
    </row>
    <row r="143" spans="1:17" ht="15" customHeight="1">
      <c r="A143" s="200"/>
      <c r="B143" s="203"/>
      <c r="C143" s="10" t="s">
        <v>32</v>
      </c>
      <c r="D143" s="20"/>
      <c r="E143" s="23" t="s">
        <v>74</v>
      </c>
      <c r="F143" s="75"/>
      <c r="G143" s="154"/>
      <c r="H143" s="64">
        <v>4</v>
      </c>
      <c r="I143" s="154">
        <v>5</v>
      </c>
      <c r="J143" s="64">
        <v>27</v>
      </c>
      <c r="K143" s="154">
        <v>16</v>
      </c>
      <c r="L143" s="64"/>
      <c r="M143" s="153"/>
      <c r="N143" s="63"/>
      <c r="O143" s="153"/>
      <c r="P143" s="66"/>
      <c r="Q143" s="136">
        <f t="shared" si="33"/>
        <v>52</v>
      </c>
    </row>
    <row r="144" spans="1:17" ht="15" customHeight="1">
      <c r="A144" s="200"/>
      <c r="B144" s="203"/>
      <c r="C144" s="15"/>
      <c r="D144" s="16"/>
      <c r="E144" s="17" t="s">
        <v>75</v>
      </c>
      <c r="F144" s="68"/>
      <c r="G144" s="155"/>
      <c r="H144" s="65">
        <v>9</v>
      </c>
      <c r="I144" s="155">
        <v>42</v>
      </c>
      <c r="J144" s="65">
        <v>99</v>
      </c>
      <c r="K144" s="155">
        <v>64</v>
      </c>
      <c r="L144" s="65">
        <v>83</v>
      </c>
      <c r="M144" s="151">
        <v>14</v>
      </c>
      <c r="N144" s="61">
        <v>1</v>
      </c>
      <c r="O144" s="151"/>
      <c r="P144" s="88">
        <v>2</v>
      </c>
      <c r="Q144" s="134">
        <f t="shared" si="33"/>
        <v>314</v>
      </c>
    </row>
    <row r="145" spans="1:18" ht="15" customHeight="1">
      <c r="A145" s="200"/>
      <c r="B145" s="203"/>
      <c r="C145" s="15"/>
      <c r="D145" s="16"/>
      <c r="E145" s="17" t="s">
        <v>76</v>
      </c>
      <c r="F145" s="68"/>
      <c r="G145" s="155"/>
      <c r="H145" s="65"/>
      <c r="I145" s="155"/>
      <c r="J145" s="65"/>
      <c r="K145" s="155"/>
      <c r="L145" s="65"/>
      <c r="M145" s="151"/>
      <c r="N145" s="61"/>
      <c r="O145" s="151"/>
      <c r="P145" s="88"/>
      <c r="Q145" s="134">
        <f t="shared" si="33"/>
        <v>0</v>
      </c>
    </row>
    <row r="146" spans="1:18" ht="15" customHeight="1">
      <c r="A146" s="200"/>
      <c r="B146" s="203"/>
      <c r="C146" s="15"/>
      <c r="D146" s="16"/>
      <c r="E146" s="17" t="s">
        <v>77</v>
      </c>
      <c r="F146" s="68"/>
      <c r="G146" s="155">
        <v>1</v>
      </c>
      <c r="H146" s="65">
        <v>3</v>
      </c>
      <c r="I146" s="155">
        <v>13</v>
      </c>
      <c r="J146" s="65">
        <v>20</v>
      </c>
      <c r="K146" s="155">
        <v>24</v>
      </c>
      <c r="L146" s="65">
        <v>36</v>
      </c>
      <c r="M146" s="151">
        <v>14</v>
      </c>
      <c r="N146" s="61"/>
      <c r="O146" s="151"/>
      <c r="P146" s="88"/>
      <c r="Q146" s="134">
        <f t="shared" si="33"/>
        <v>111</v>
      </c>
    </row>
    <row r="147" spans="1:18" ht="15" customHeight="1">
      <c r="A147" s="200"/>
      <c r="B147" s="203"/>
      <c r="C147" s="29"/>
      <c r="D147" s="20"/>
      <c r="E147" s="13" t="s">
        <v>43</v>
      </c>
      <c r="F147" s="89">
        <f t="shared" ref="F147:P147" si="36">SUM(F143:F146)</f>
        <v>0</v>
      </c>
      <c r="G147" s="170">
        <f t="shared" si="36"/>
        <v>1</v>
      </c>
      <c r="H147" s="89">
        <f t="shared" si="36"/>
        <v>16</v>
      </c>
      <c r="I147" s="170">
        <f t="shared" si="36"/>
        <v>60</v>
      </c>
      <c r="J147" s="89">
        <f t="shared" si="36"/>
        <v>146</v>
      </c>
      <c r="K147" s="170">
        <f t="shared" si="36"/>
        <v>104</v>
      </c>
      <c r="L147" s="89">
        <f t="shared" si="36"/>
        <v>119</v>
      </c>
      <c r="M147" s="170">
        <f t="shared" si="36"/>
        <v>28</v>
      </c>
      <c r="N147" s="89">
        <f t="shared" si="36"/>
        <v>1</v>
      </c>
      <c r="O147" s="170">
        <f t="shared" si="36"/>
        <v>0</v>
      </c>
      <c r="P147" s="89">
        <f t="shared" si="36"/>
        <v>2</v>
      </c>
      <c r="Q147" s="140">
        <f t="shared" si="33"/>
        <v>477</v>
      </c>
    </row>
    <row r="148" spans="1:18" ht="15" customHeight="1">
      <c r="A148" s="200"/>
      <c r="B148" s="203"/>
      <c r="C148" s="90"/>
      <c r="D148" s="90"/>
      <c r="E148" s="90"/>
      <c r="F148" s="67"/>
      <c r="G148" s="160">
        <f t="shared" ref="G148:N148" si="37">G137+G142+G147</f>
        <v>13</v>
      </c>
      <c r="H148" s="67">
        <f t="shared" si="37"/>
        <v>44</v>
      </c>
      <c r="I148" s="160">
        <f t="shared" si="37"/>
        <v>247</v>
      </c>
      <c r="J148" s="67">
        <f t="shared" si="37"/>
        <v>503</v>
      </c>
      <c r="K148" s="160">
        <f t="shared" si="37"/>
        <v>420</v>
      </c>
      <c r="L148" s="67">
        <f t="shared" si="37"/>
        <v>545</v>
      </c>
      <c r="M148" s="160">
        <f t="shared" si="37"/>
        <v>130</v>
      </c>
      <c r="N148" s="67">
        <f t="shared" si="37"/>
        <v>2</v>
      </c>
      <c r="O148" s="160"/>
      <c r="P148" s="67">
        <f>P137+P142+P147</f>
        <v>3</v>
      </c>
      <c r="Q148" s="133">
        <f>SUM(F148:P148)</f>
        <v>1907</v>
      </c>
    </row>
    <row r="149" spans="1:18" s="102" customFormat="1" ht="15" customHeight="1">
      <c r="A149" s="200"/>
      <c r="B149" s="180" t="s">
        <v>82</v>
      </c>
      <c r="C149" s="180"/>
      <c r="D149" s="180"/>
      <c r="E149" s="104" t="s">
        <v>68</v>
      </c>
      <c r="F149" s="105">
        <f>SUMIF($E$8:$E$147,$E149,F$8:F$147)</f>
        <v>0</v>
      </c>
      <c r="G149" s="105">
        <f t="shared" ref="G149:P152" si="38">SUMIF($E$8:$E$147,$E149,G$8:G$147)</f>
        <v>5</v>
      </c>
      <c r="H149" s="105">
        <f t="shared" si="38"/>
        <v>56</v>
      </c>
      <c r="I149" s="105">
        <f t="shared" si="38"/>
        <v>178</v>
      </c>
      <c r="J149" s="105">
        <f t="shared" si="38"/>
        <v>352</v>
      </c>
      <c r="K149" s="105">
        <f t="shared" si="38"/>
        <v>253</v>
      </c>
      <c r="L149" s="105">
        <f t="shared" si="38"/>
        <v>53</v>
      </c>
      <c r="M149" s="105">
        <f t="shared" si="38"/>
        <v>0</v>
      </c>
      <c r="N149" s="105">
        <f t="shared" si="38"/>
        <v>0</v>
      </c>
      <c r="O149" s="105">
        <f t="shared" si="38"/>
        <v>0</v>
      </c>
      <c r="P149" s="105">
        <f t="shared" si="38"/>
        <v>47</v>
      </c>
      <c r="Q149" s="141">
        <f t="shared" si="33"/>
        <v>944</v>
      </c>
    </row>
    <row r="150" spans="1:18" s="102" customFormat="1" ht="15" customHeight="1">
      <c r="A150" s="200"/>
      <c r="B150" s="223"/>
      <c r="C150" s="223"/>
      <c r="D150" s="223"/>
      <c r="E150" s="106" t="s">
        <v>69</v>
      </c>
      <c r="F150" s="107">
        <f t="shared" ref="F150:F152" si="39">SUMIF($E$8:$E$147,$E150,F$8:F$147)</f>
        <v>0</v>
      </c>
      <c r="G150" s="107">
        <f t="shared" si="38"/>
        <v>30</v>
      </c>
      <c r="H150" s="107">
        <f t="shared" si="38"/>
        <v>113</v>
      </c>
      <c r="I150" s="107">
        <f t="shared" si="38"/>
        <v>554</v>
      </c>
      <c r="J150" s="107">
        <f t="shared" si="38"/>
        <v>1002</v>
      </c>
      <c r="K150" s="107">
        <f t="shared" si="38"/>
        <v>1117</v>
      </c>
      <c r="L150" s="107">
        <f t="shared" si="38"/>
        <v>1899</v>
      </c>
      <c r="M150" s="107">
        <f t="shared" si="38"/>
        <v>334</v>
      </c>
      <c r="N150" s="107">
        <f t="shared" si="38"/>
        <v>9</v>
      </c>
      <c r="O150" s="107">
        <f t="shared" si="38"/>
        <v>0</v>
      </c>
      <c r="P150" s="107">
        <f t="shared" si="38"/>
        <v>22</v>
      </c>
      <c r="Q150" s="142">
        <f t="shared" si="33"/>
        <v>5080</v>
      </c>
    </row>
    <row r="151" spans="1:18" s="102" customFormat="1" ht="15" customHeight="1">
      <c r="A151" s="200"/>
      <c r="B151" s="223"/>
      <c r="C151" s="223"/>
      <c r="D151" s="223"/>
      <c r="E151" s="106" t="s">
        <v>70</v>
      </c>
      <c r="F151" s="107">
        <f t="shared" si="39"/>
        <v>0</v>
      </c>
      <c r="G151" s="107">
        <f t="shared" si="38"/>
        <v>0</v>
      </c>
      <c r="H151" s="107">
        <f t="shared" si="38"/>
        <v>2</v>
      </c>
      <c r="I151" s="107">
        <f t="shared" si="38"/>
        <v>10</v>
      </c>
      <c r="J151" s="107">
        <f t="shared" si="38"/>
        <v>39</v>
      </c>
      <c r="K151" s="107">
        <f t="shared" si="38"/>
        <v>45</v>
      </c>
      <c r="L151" s="107">
        <f t="shared" si="38"/>
        <v>118</v>
      </c>
      <c r="M151" s="107">
        <f t="shared" si="38"/>
        <v>57</v>
      </c>
      <c r="N151" s="107">
        <f t="shared" si="38"/>
        <v>8</v>
      </c>
      <c r="O151" s="107">
        <f t="shared" si="38"/>
        <v>0</v>
      </c>
      <c r="P151" s="107">
        <f t="shared" si="38"/>
        <v>0</v>
      </c>
      <c r="Q151" s="142">
        <f t="shared" si="33"/>
        <v>279</v>
      </c>
    </row>
    <row r="152" spans="1:18" s="102" customFormat="1" ht="15" customHeight="1">
      <c r="A152" s="200"/>
      <c r="B152" s="223"/>
      <c r="C152" s="223"/>
      <c r="D152" s="223"/>
      <c r="E152" s="106" t="s">
        <v>71</v>
      </c>
      <c r="F152" s="107">
        <f t="shared" si="39"/>
        <v>0</v>
      </c>
      <c r="G152" s="107">
        <f t="shared" si="38"/>
        <v>9</v>
      </c>
      <c r="H152" s="107">
        <f t="shared" si="38"/>
        <v>30</v>
      </c>
      <c r="I152" s="107">
        <f t="shared" si="38"/>
        <v>110</v>
      </c>
      <c r="J152" s="107">
        <f t="shared" si="38"/>
        <v>242</v>
      </c>
      <c r="K152" s="107">
        <f t="shared" si="38"/>
        <v>273</v>
      </c>
      <c r="L152" s="107">
        <f t="shared" si="38"/>
        <v>518</v>
      </c>
      <c r="M152" s="107">
        <f t="shared" si="38"/>
        <v>201</v>
      </c>
      <c r="N152" s="107">
        <f t="shared" si="38"/>
        <v>12</v>
      </c>
      <c r="O152" s="107">
        <f t="shared" si="38"/>
        <v>0</v>
      </c>
      <c r="P152" s="107">
        <f t="shared" si="38"/>
        <v>0</v>
      </c>
      <c r="Q152" s="142">
        <f t="shared" si="33"/>
        <v>1395</v>
      </c>
    </row>
    <row r="153" spans="1:18" s="102" customFormat="1" ht="15" customHeight="1">
      <c r="A153" s="200"/>
      <c r="B153" s="223"/>
      <c r="C153" s="223"/>
      <c r="D153" s="223"/>
      <c r="E153" s="178"/>
      <c r="F153" s="108">
        <f t="shared" ref="F153:Q153" si="40">F43+F69+F86+F132+F148</f>
        <v>0</v>
      </c>
      <c r="G153" s="108">
        <f t="shared" si="40"/>
        <v>44</v>
      </c>
      <c r="H153" s="108">
        <f t="shared" si="40"/>
        <v>201</v>
      </c>
      <c r="I153" s="108">
        <f t="shared" si="40"/>
        <v>852</v>
      </c>
      <c r="J153" s="108">
        <f t="shared" si="40"/>
        <v>1635</v>
      </c>
      <c r="K153" s="108">
        <f t="shared" si="40"/>
        <v>1688</v>
      </c>
      <c r="L153" s="108">
        <f t="shared" si="40"/>
        <v>2588</v>
      </c>
      <c r="M153" s="108">
        <f t="shared" si="40"/>
        <v>592</v>
      </c>
      <c r="N153" s="108">
        <f t="shared" si="40"/>
        <v>29</v>
      </c>
      <c r="O153" s="108">
        <f t="shared" si="40"/>
        <v>0</v>
      </c>
      <c r="P153" s="108">
        <f t="shared" si="40"/>
        <v>69</v>
      </c>
      <c r="Q153" s="143">
        <f t="shared" si="40"/>
        <v>7698</v>
      </c>
      <c r="R153" s="101">
        <f>Q153</f>
        <v>7698</v>
      </c>
    </row>
    <row r="154" spans="1:18" s="102" customFormat="1" ht="15" customHeight="1" thickBot="1">
      <c r="A154" s="201"/>
      <c r="B154" s="181"/>
      <c r="C154" s="181"/>
      <c r="D154" s="181"/>
      <c r="E154" s="179"/>
      <c r="F154" s="103"/>
      <c r="G154" s="109">
        <f t="shared" ref="G154:Q154" si="41">G153/$Q$153</f>
        <v>5.7157703299558328E-3</v>
      </c>
      <c r="H154" s="109">
        <f t="shared" si="41"/>
        <v>2.6110678098207326E-2</v>
      </c>
      <c r="I154" s="109">
        <f t="shared" si="41"/>
        <v>0.11067809820732658</v>
      </c>
      <c r="J154" s="109">
        <f t="shared" si="41"/>
        <v>0.21239282930631334</v>
      </c>
      <c r="K154" s="109">
        <f t="shared" si="41"/>
        <v>0.21927773447648741</v>
      </c>
      <c r="L154" s="109">
        <f t="shared" si="41"/>
        <v>0.33619121849831124</v>
      </c>
      <c r="M154" s="109">
        <f t="shared" si="41"/>
        <v>7.6903091712133026E-2</v>
      </c>
      <c r="N154" s="109">
        <f t="shared" si="41"/>
        <v>3.7672122629254351E-3</v>
      </c>
      <c r="O154" s="109">
        <f t="shared" si="41"/>
        <v>0</v>
      </c>
      <c r="P154" s="109">
        <f t="shared" si="41"/>
        <v>8.9633671083398283E-3</v>
      </c>
      <c r="Q154" s="132">
        <f t="shared" si="41"/>
        <v>1</v>
      </c>
    </row>
    <row r="155" spans="1:18" ht="15" customHeight="1">
      <c r="A155" s="197" t="s">
        <v>33</v>
      </c>
      <c r="B155" s="216" t="s">
        <v>34</v>
      </c>
      <c r="C155" s="10" t="s">
        <v>35</v>
      </c>
      <c r="D155" s="20"/>
      <c r="E155" s="23" t="s">
        <v>74</v>
      </c>
      <c r="F155" s="64"/>
      <c r="G155" s="154"/>
      <c r="H155" s="64"/>
      <c r="I155" s="154">
        <v>2</v>
      </c>
      <c r="J155" s="64">
        <v>5</v>
      </c>
      <c r="K155" s="154">
        <v>5</v>
      </c>
      <c r="L155" s="64"/>
      <c r="M155" s="153"/>
      <c r="N155" s="63"/>
      <c r="O155" s="153"/>
      <c r="P155" s="63">
        <v>5</v>
      </c>
      <c r="Q155" s="136">
        <f>SUM(F155:P155)</f>
        <v>17</v>
      </c>
    </row>
    <row r="156" spans="1:18" ht="15" customHeight="1">
      <c r="A156" s="224"/>
      <c r="B156" s="185"/>
      <c r="C156" s="15"/>
      <c r="D156" s="16"/>
      <c r="E156" s="17" t="s">
        <v>75</v>
      </c>
      <c r="F156" s="65"/>
      <c r="G156" s="155">
        <v>1</v>
      </c>
      <c r="H156" s="65">
        <v>8</v>
      </c>
      <c r="I156" s="155">
        <v>15</v>
      </c>
      <c r="J156" s="65">
        <v>20</v>
      </c>
      <c r="K156" s="155">
        <v>36</v>
      </c>
      <c r="L156" s="65">
        <v>59</v>
      </c>
      <c r="M156" s="151">
        <v>6</v>
      </c>
      <c r="N156" s="61"/>
      <c r="O156" s="151"/>
      <c r="P156" s="61">
        <v>4</v>
      </c>
      <c r="Q156" s="134">
        <f>SUM(F156:P156)</f>
        <v>149</v>
      </c>
    </row>
    <row r="157" spans="1:18" ht="15" customHeight="1">
      <c r="A157" s="224"/>
      <c r="B157" s="185"/>
      <c r="C157" s="15"/>
      <c r="D157" s="16"/>
      <c r="E157" s="17" t="s">
        <v>76</v>
      </c>
      <c r="F157" s="65"/>
      <c r="G157" s="155"/>
      <c r="H157" s="65"/>
      <c r="I157" s="155"/>
      <c r="J157" s="65"/>
      <c r="K157" s="155"/>
      <c r="L157" s="65"/>
      <c r="M157" s="151"/>
      <c r="N157" s="61"/>
      <c r="O157" s="151"/>
      <c r="P157" s="61"/>
      <c r="Q157" s="134">
        <f>SUM(F157:P157)</f>
        <v>0</v>
      </c>
    </row>
    <row r="158" spans="1:18" ht="15" customHeight="1">
      <c r="A158" s="224"/>
      <c r="B158" s="185"/>
      <c r="C158" s="15"/>
      <c r="D158" s="16"/>
      <c r="E158" s="17" t="s">
        <v>77</v>
      </c>
      <c r="F158" s="65"/>
      <c r="G158" s="155"/>
      <c r="H158" s="65"/>
      <c r="I158" s="155"/>
      <c r="J158" s="65"/>
      <c r="K158" s="155">
        <v>2</v>
      </c>
      <c r="L158" s="65">
        <v>6</v>
      </c>
      <c r="M158" s="151"/>
      <c r="N158" s="61"/>
      <c r="O158" s="151"/>
      <c r="P158" s="61"/>
      <c r="Q158" s="134">
        <f>SUM(F158:P158)</f>
        <v>8</v>
      </c>
    </row>
    <row r="159" spans="1:18" ht="15" customHeight="1">
      <c r="A159" s="198"/>
      <c r="B159" s="185"/>
      <c r="C159" s="40"/>
      <c r="D159" s="22"/>
      <c r="E159" s="91" t="s">
        <v>43</v>
      </c>
      <c r="F159" s="62">
        <f t="shared" ref="F159:Q159" si="42">SUM(F155:F158)</f>
        <v>0</v>
      </c>
      <c r="G159" s="152">
        <f t="shared" si="42"/>
        <v>1</v>
      </c>
      <c r="H159" s="62">
        <f t="shared" si="42"/>
        <v>8</v>
      </c>
      <c r="I159" s="152">
        <f t="shared" si="42"/>
        <v>17</v>
      </c>
      <c r="J159" s="62">
        <f t="shared" si="42"/>
        <v>25</v>
      </c>
      <c r="K159" s="152">
        <f t="shared" si="42"/>
        <v>43</v>
      </c>
      <c r="L159" s="62">
        <f t="shared" si="42"/>
        <v>65</v>
      </c>
      <c r="M159" s="152">
        <f t="shared" si="42"/>
        <v>6</v>
      </c>
      <c r="N159" s="62">
        <f t="shared" si="42"/>
        <v>0</v>
      </c>
      <c r="O159" s="152">
        <f t="shared" si="42"/>
        <v>0</v>
      </c>
      <c r="P159" s="62">
        <f t="shared" si="42"/>
        <v>9</v>
      </c>
      <c r="Q159" s="135">
        <f t="shared" si="42"/>
        <v>174</v>
      </c>
    </row>
    <row r="160" spans="1:18" ht="15" customHeight="1">
      <c r="A160" s="198"/>
      <c r="B160" s="185"/>
      <c r="C160" s="33" t="s">
        <v>45</v>
      </c>
      <c r="D160" s="56"/>
      <c r="E160" s="23" t="s">
        <v>74</v>
      </c>
      <c r="F160" s="75"/>
      <c r="G160" s="169"/>
      <c r="H160" s="75"/>
      <c r="I160" s="169"/>
      <c r="J160" s="75"/>
      <c r="K160" s="169"/>
      <c r="L160" s="75"/>
      <c r="M160" s="156"/>
      <c r="N160" s="66"/>
      <c r="O160" s="156"/>
      <c r="P160" s="66"/>
      <c r="Q160" s="136">
        <f>SUM(F160:P160)</f>
        <v>0</v>
      </c>
    </row>
    <row r="161" spans="1:17" ht="15" customHeight="1">
      <c r="A161" s="198"/>
      <c r="B161" s="185"/>
      <c r="C161" s="10"/>
      <c r="D161" s="20"/>
      <c r="E161" s="17" t="s">
        <v>75</v>
      </c>
      <c r="F161" s="65"/>
      <c r="G161" s="155"/>
      <c r="H161" s="65">
        <v>1</v>
      </c>
      <c r="I161" s="155">
        <v>1</v>
      </c>
      <c r="J161" s="65">
        <v>1</v>
      </c>
      <c r="K161" s="155"/>
      <c r="L161" s="65"/>
      <c r="M161" s="151">
        <v>1</v>
      </c>
      <c r="N161" s="61"/>
      <c r="O161" s="151"/>
      <c r="P161" s="61"/>
      <c r="Q161" s="134">
        <f>SUM(F161:P161)</f>
        <v>4</v>
      </c>
    </row>
    <row r="162" spans="1:17" ht="15" customHeight="1">
      <c r="A162" s="198"/>
      <c r="B162" s="185"/>
      <c r="C162" s="10"/>
      <c r="D162" s="20"/>
      <c r="E162" s="17" t="s">
        <v>76</v>
      </c>
      <c r="F162" s="68"/>
      <c r="G162" s="161"/>
      <c r="H162" s="68"/>
      <c r="I162" s="161"/>
      <c r="J162" s="68"/>
      <c r="K162" s="161"/>
      <c r="L162" s="68"/>
      <c r="M162" s="177"/>
      <c r="N162" s="88"/>
      <c r="O162" s="177"/>
      <c r="P162" s="88"/>
      <c r="Q162" s="134">
        <f>SUM(F162:P162)</f>
        <v>0</v>
      </c>
    </row>
    <row r="163" spans="1:17" ht="15" customHeight="1">
      <c r="A163" s="198"/>
      <c r="B163" s="185"/>
      <c r="C163" s="10"/>
      <c r="D163" s="20"/>
      <c r="E163" s="17" t="s">
        <v>77</v>
      </c>
      <c r="F163" s="68"/>
      <c r="G163" s="161"/>
      <c r="H163" s="68"/>
      <c r="I163" s="161"/>
      <c r="J163" s="68">
        <v>1</v>
      </c>
      <c r="K163" s="161"/>
      <c r="L163" s="68"/>
      <c r="M163" s="177"/>
      <c r="N163" s="88"/>
      <c r="O163" s="177"/>
      <c r="P163" s="88"/>
      <c r="Q163" s="134">
        <f>SUM(F163:P163)</f>
        <v>1</v>
      </c>
    </row>
    <row r="164" spans="1:17" ht="15" customHeight="1">
      <c r="A164" s="198"/>
      <c r="B164" s="185"/>
      <c r="C164" s="10"/>
      <c r="D164" s="20"/>
      <c r="E164" s="23" t="s">
        <v>43</v>
      </c>
      <c r="F164" s="66">
        <f t="shared" ref="F164:Q164" si="43">SUM(F160:F163)</f>
        <v>0</v>
      </c>
      <c r="G164" s="156">
        <f t="shared" si="43"/>
        <v>0</v>
      </c>
      <c r="H164" s="66">
        <f t="shared" si="43"/>
        <v>1</v>
      </c>
      <c r="I164" s="156">
        <f t="shared" si="43"/>
        <v>1</v>
      </c>
      <c r="J164" s="66">
        <f t="shared" si="43"/>
        <v>2</v>
      </c>
      <c r="K164" s="156">
        <f t="shared" si="43"/>
        <v>0</v>
      </c>
      <c r="L164" s="66">
        <f t="shared" si="43"/>
        <v>0</v>
      </c>
      <c r="M164" s="156">
        <f t="shared" si="43"/>
        <v>1</v>
      </c>
      <c r="N164" s="66">
        <f t="shared" si="43"/>
        <v>0</v>
      </c>
      <c r="O164" s="156">
        <f t="shared" si="43"/>
        <v>0</v>
      </c>
      <c r="P164" s="66">
        <f t="shared" si="43"/>
        <v>0</v>
      </c>
      <c r="Q164" s="136">
        <f t="shared" si="43"/>
        <v>5</v>
      </c>
    </row>
    <row r="165" spans="1:17" ht="15" customHeight="1">
      <c r="A165" s="198"/>
      <c r="B165" s="185"/>
      <c r="C165" s="18" t="s">
        <v>36</v>
      </c>
      <c r="D165" s="19"/>
      <c r="E165" s="14" t="s">
        <v>74</v>
      </c>
      <c r="F165" s="58"/>
      <c r="G165" s="150"/>
      <c r="H165" s="58"/>
      <c r="I165" s="150"/>
      <c r="J165" s="58"/>
      <c r="K165" s="150"/>
      <c r="L165" s="58"/>
      <c r="M165" s="150"/>
      <c r="N165" s="67"/>
      <c r="O165" s="160"/>
      <c r="P165" s="67"/>
      <c r="Q165" s="133">
        <f>SUM(F165:P165)</f>
        <v>0</v>
      </c>
    </row>
    <row r="166" spans="1:17" ht="15" customHeight="1">
      <c r="A166" s="198"/>
      <c r="B166" s="185"/>
      <c r="C166" s="10"/>
      <c r="D166" s="20"/>
      <c r="E166" s="17" t="s">
        <v>75</v>
      </c>
      <c r="F166" s="65"/>
      <c r="G166" s="155"/>
      <c r="H166" s="65">
        <v>1</v>
      </c>
      <c r="I166" s="155">
        <v>3</v>
      </c>
      <c r="J166" s="65">
        <v>8</v>
      </c>
      <c r="K166" s="155">
        <v>2</v>
      </c>
      <c r="L166" s="65">
        <v>12</v>
      </c>
      <c r="M166" s="155">
        <v>3</v>
      </c>
      <c r="N166" s="68"/>
      <c r="O166" s="161"/>
      <c r="P166" s="68">
        <v>1</v>
      </c>
      <c r="Q166" s="134">
        <f>SUM(F166:P166)</f>
        <v>30</v>
      </c>
    </row>
    <row r="167" spans="1:17" ht="15" customHeight="1">
      <c r="A167" s="198"/>
      <c r="B167" s="185"/>
      <c r="C167" s="10"/>
      <c r="D167" s="20"/>
      <c r="E167" s="17" t="s">
        <v>76</v>
      </c>
      <c r="F167" s="65"/>
      <c r="G167" s="155"/>
      <c r="H167" s="65"/>
      <c r="I167" s="155"/>
      <c r="J167" s="65"/>
      <c r="K167" s="155"/>
      <c r="L167" s="65"/>
      <c r="M167" s="155"/>
      <c r="N167" s="68"/>
      <c r="O167" s="161"/>
      <c r="P167" s="68"/>
      <c r="Q167" s="134">
        <f>SUM(F167:P167)</f>
        <v>0</v>
      </c>
    </row>
    <row r="168" spans="1:17" ht="15" customHeight="1">
      <c r="A168" s="198"/>
      <c r="B168" s="185"/>
      <c r="C168" s="10"/>
      <c r="D168" s="20"/>
      <c r="E168" s="17" t="s">
        <v>77</v>
      </c>
      <c r="F168" s="65"/>
      <c r="G168" s="155"/>
      <c r="H168" s="65"/>
      <c r="I168" s="155">
        <v>1</v>
      </c>
      <c r="J168" s="65"/>
      <c r="K168" s="155">
        <v>1</v>
      </c>
      <c r="L168" s="65">
        <v>2</v>
      </c>
      <c r="M168" s="155">
        <v>2</v>
      </c>
      <c r="N168" s="68"/>
      <c r="O168" s="161"/>
      <c r="P168" s="68"/>
      <c r="Q168" s="134">
        <f>SUM(F168:P168)</f>
        <v>6</v>
      </c>
    </row>
    <row r="169" spans="1:17" ht="15" customHeight="1">
      <c r="A169" s="198"/>
      <c r="B169" s="185"/>
      <c r="C169" s="21"/>
      <c r="D169" s="22"/>
      <c r="E169" s="35" t="s">
        <v>43</v>
      </c>
      <c r="F169" s="62">
        <f t="shared" ref="F169:Q169" si="44">SUM(F165:F168)</f>
        <v>0</v>
      </c>
      <c r="G169" s="152">
        <f t="shared" si="44"/>
        <v>0</v>
      </c>
      <c r="H169" s="62">
        <f t="shared" si="44"/>
        <v>1</v>
      </c>
      <c r="I169" s="152">
        <f t="shared" si="44"/>
        <v>4</v>
      </c>
      <c r="J169" s="62">
        <f t="shared" si="44"/>
        <v>8</v>
      </c>
      <c r="K169" s="152">
        <f t="shared" si="44"/>
        <v>3</v>
      </c>
      <c r="L169" s="62">
        <f t="shared" si="44"/>
        <v>14</v>
      </c>
      <c r="M169" s="152">
        <f t="shared" si="44"/>
        <v>5</v>
      </c>
      <c r="N169" s="62">
        <f t="shared" si="44"/>
        <v>0</v>
      </c>
      <c r="O169" s="152">
        <f t="shared" si="44"/>
        <v>0</v>
      </c>
      <c r="P169" s="62">
        <f t="shared" si="44"/>
        <v>1</v>
      </c>
      <c r="Q169" s="135">
        <f t="shared" si="44"/>
        <v>36</v>
      </c>
    </row>
    <row r="170" spans="1:17" s="9" customFormat="1" ht="15" customHeight="1">
      <c r="A170" s="198"/>
      <c r="B170" s="185"/>
      <c r="C170" s="10" t="s">
        <v>37</v>
      </c>
      <c r="D170" s="39"/>
      <c r="E170" s="23" t="s">
        <v>74</v>
      </c>
      <c r="F170" s="64"/>
      <c r="G170" s="154"/>
      <c r="H170" s="64"/>
      <c r="I170" s="154">
        <v>1</v>
      </c>
      <c r="J170" s="64"/>
      <c r="K170" s="154"/>
      <c r="L170" s="64"/>
      <c r="M170" s="153"/>
      <c r="N170" s="63"/>
      <c r="O170" s="153"/>
      <c r="P170" s="63">
        <v>1</v>
      </c>
      <c r="Q170" s="136">
        <f t="shared" ref="Q170:Q200" si="45">SUM(F170:P170)</f>
        <v>2</v>
      </c>
    </row>
    <row r="171" spans="1:17" s="9" customFormat="1" ht="15" customHeight="1">
      <c r="A171" s="198"/>
      <c r="B171" s="185"/>
      <c r="C171" s="38"/>
      <c r="D171" s="39"/>
      <c r="E171" s="17" t="s">
        <v>75</v>
      </c>
      <c r="F171" s="65"/>
      <c r="G171" s="155"/>
      <c r="H171" s="65"/>
      <c r="I171" s="155">
        <v>1</v>
      </c>
      <c r="J171" s="65">
        <v>1</v>
      </c>
      <c r="K171" s="155">
        <v>2</v>
      </c>
      <c r="L171" s="65">
        <v>2</v>
      </c>
      <c r="M171" s="151"/>
      <c r="N171" s="61"/>
      <c r="O171" s="151"/>
      <c r="P171" s="61"/>
      <c r="Q171" s="134">
        <f t="shared" si="45"/>
        <v>6</v>
      </c>
    </row>
    <row r="172" spans="1:17" s="9" customFormat="1" ht="15" customHeight="1">
      <c r="A172" s="198"/>
      <c r="B172" s="185"/>
      <c r="C172" s="38"/>
      <c r="D172" s="39"/>
      <c r="E172" s="17" t="s">
        <v>76</v>
      </c>
      <c r="F172" s="65"/>
      <c r="G172" s="155"/>
      <c r="H172" s="65"/>
      <c r="I172" s="155"/>
      <c r="J172" s="92"/>
      <c r="K172" s="155"/>
      <c r="L172" s="65"/>
      <c r="M172" s="155"/>
      <c r="N172" s="61"/>
      <c r="O172" s="151"/>
      <c r="P172" s="61"/>
      <c r="Q172" s="134">
        <f t="shared" si="45"/>
        <v>0</v>
      </c>
    </row>
    <row r="173" spans="1:17" s="9" customFormat="1" ht="15" customHeight="1">
      <c r="A173" s="198"/>
      <c r="B173" s="185"/>
      <c r="C173" s="38"/>
      <c r="D173" s="39"/>
      <c r="E173" s="17" t="s">
        <v>77</v>
      </c>
      <c r="F173" s="65"/>
      <c r="G173" s="155"/>
      <c r="H173" s="65"/>
      <c r="I173" s="155"/>
      <c r="J173" s="65"/>
      <c r="K173" s="155">
        <v>1</v>
      </c>
      <c r="L173" s="65">
        <v>2</v>
      </c>
      <c r="M173" s="151"/>
      <c r="N173" s="61"/>
      <c r="O173" s="151"/>
      <c r="P173" s="61"/>
      <c r="Q173" s="134">
        <f t="shared" si="45"/>
        <v>3</v>
      </c>
    </row>
    <row r="174" spans="1:17" s="9" customFormat="1" ht="15" customHeight="1">
      <c r="A174" s="198"/>
      <c r="B174" s="185"/>
      <c r="C174" s="38"/>
      <c r="D174" s="20"/>
      <c r="E174" s="23" t="s">
        <v>43</v>
      </c>
      <c r="F174" s="66">
        <f t="shared" ref="F174:P174" si="46">SUM(F170:F173)</f>
        <v>0</v>
      </c>
      <c r="G174" s="156">
        <f t="shared" si="46"/>
        <v>0</v>
      </c>
      <c r="H174" s="66">
        <f t="shared" si="46"/>
        <v>0</v>
      </c>
      <c r="I174" s="156">
        <f t="shared" si="46"/>
        <v>2</v>
      </c>
      <c r="J174" s="66">
        <f t="shared" si="46"/>
        <v>1</v>
      </c>
      <c r="K174" s="156">
        <f t="shared" si="46"/>
        <v>3</v>
      </c>
      <c r="L174" s="66">
        <f t="shared" si="46"/>
        <v>4</v>
      </c>
      <c r="M174" s="156">
        <f t="shared" si="46"/>
        <v>0</v>
      </c>
      <c r="N174" s="66">
        <f t="shared" si="46"/>
        <v>0</v>
      </c>
      <c r="O174" s="156">
        <f t="shared" si="46"/>
        <v>0</v>
      </c>
      <c r="P174" s="66">
        <f t="shared" si="46"/>
        <v>1</v>
      </c>
      <c r="Q174" s="136">
        <f t="shared" si="45"/>
        <v>11</v>
      </c>
    </row>
    <row r="175" spans="1:17" s="9" customFormat="1" ht="15" customHeight="1">
      <c r="A175" s="198"/>
      <c r="B175" s="185"/>
      <c r="C175" s="18" t="s">
        <v>38</v>
      </c>
      <c r="D175" s="19"/>
      <c r="E175" s="14" t="s">
        <v>74</v>
      </c>
      <c r="F175" s="67"/>
      <c r="G175" s="160"/>
      <c r="H175" s="67"/>
      <c r="I175" s="160"/>
      <c r="J175" s="67"/>
      <c r="K175" s="160"/>
      <c r="L175" s="67"/>
      <c r="M175" s="171"/>
      <c r="N175" s="60"/>
      <c r="O175" s="171"/>
      <c r="P175" s="60">
        <v>1</v>
      </c>
      <c r="Q175" s="133">
        <f t="shared" ref="Q175:Q180" si="47">SUM(F175:P175)</f>
        <v>1</v>
      </c>
    </row>
    <row r="176" spans="1:17" s="9" customFormat="1" ht="15" customHeight="1">
      <c r="A176" s="198"/>
      <c r="B176" s="185"/>
      <c r="C176" s="10"/>
      <c r="D176" s="20"/>
      <c r="E176" s="17" t="s">
        <v>75</v>
      </c>
      <c r="F176" s="65"/>
      <c r="G176" s="155"/>
      <c r="H176" s="65"/>
      <c r="I176" s="155">
        <v>2</v>
      </c>
      <c r="J176" s="93">
        <v>2</v>
      </c>
      <c r="K176" s="155">
        <v>5</v>
      </c>
      <c r="L176" s="65">
        <v>13</v>
      </c>
      <c r="M176" s="151">
        <v>1</v>
      </c>
      <c r="N176" s="61"/>
      <c r="O176" s="151"/>
      <c r="P176" s="61"/>
      <c r="Q176" s="134">
        <f t="shared" si="47"/>
        <v>23</v>
      </c>
    </row>
    <row r="177" spans="1:17" s="9" customFormat="1" ht="15" customHeight="1">
      <c r="A177" s="198"/>
      <c r="B177" s="185"/>
      <c r="C177" s="10"/>
      <c r="D177" s="20"/>
      <c r="E177" s="17" t="s">
        <v>76</v>
      </c>
      <c r="F177" s="65"/>
      <c r="G177" s="155"/>
      <c r="H177" s="65"/>
      <c r="I177" s="155"/>
      <c r="J177" s="92"/>
      <c r="K177" s="174"/>
      <c r="L177" s="93"/>
      <c r="M177" s="151"/>
      <c r="N177" s="61"/>
      <c r="O177" s="151"/>
      <c r="P177" s="61"/>
      <c r="Q177" s="134">
        <f t="shared" si="47"/>
        <v>0</v>
      </c>
    </row>
    <row r="178" spans="1:17" s="9" customFormat="1" ht="15" customHeight="1">
      <c r="A178" s="198"/>
      <c r="B178" s="185"/>
      <c r="C178" s="10"/>
      <c r="D178" s="20"/>
      <c r="E178" s="17" t="s">
        <v>77</v>
      </c>
      <c r="F178" s="65"/>
      <c r="G178" s="155"/>
      <c r="H178" s="65"/>
      <c r="I178" s="155"/>
      <c r="J178" s="65"/>
      <c r="K178" s="155"/>
      <c r="L178" s="65"/>
      <c r="M178" s="151"/>
      <c r="N178" s="61"/>
      <c r="O178" s="151"/>
      <c r="P178" s="61"/>
      <c r="Q178" s="134">
        <f t="shared" si="47"/>
        <v>0</v>
      </c>
    </row>
    <row r="179" spans="1:17" s="9" customFormat="1" ht="15" customHeight="1">
      <c r="A179" s="198"/>
      <c r="B179" s="185"/>
      <c r="C179" s="94"/>
      <c r="D179" s="22"/>
      <c r="E179" s="91" t="s">
        <v>43</v>
      </c>
      <c r="F179" s="62">
        <f t="shared" ref="F179:P179" si="48">SUM(F175:F178)</f>
        <v>0</v>
      </c>
      <c r="G179" s="152">
        <f t="shared" si="48"/>
        <v>0</v>
      </c>
      <c r="H179" s="62">
        <f t="shared" si="48"/>
        <v>0</v>
      </c>
      <c r="I179" s="152">
        <f t="shared" si="48"/>
        <v>2</v>
      </c>
      <c r="J179" s="62">
        <f t="shared" si="48"/>
        <v>2</v>
      </c>
      <c r="K179" s="152">
        <f t="shared" si="48"/>
        <v>5</v>
      </c>
      <c r="L179" s="62">
        <f t="shared" si="48"/>
        <v>13</v>
      </c>
      <c r="M179" s="152">
        <f t="shared" si="48"/>
        <v>1</v>
      </c>
      <c r="N179" s="62">
        <f t="shared" si="48"/>
        <v>0</v>
      </c>
      <c r="O179" s="152">
        <f t="shared" si="48"/>
        <v>0</v>
      </c>
      <c r="P179" s="62">
        <f t="shared" si="48"/>
        <v>1</v>
      </c>
      <c r="Q179" s="135">
        <f t="shared" si="47"/>
        <v>24</v>
      </c>
    </row>
    <row r="180" spans="1:17" ht="15" customHeight="1">
      <c r="A180" s="198"/>
      <c r="B180" s="185"/>
      <c r="C180" s="33" t="s">
        <v>39</v>
      </c>
      <c r="D180" s="56"/>
      <c r="E180" s="23" t="s">
        <v>74</v>
      </c>
      <c r="F180" s="75"/>
      <c r="G180" s="169"/>
      <c r="H180" s="75"/>
      <c r="I180" s="169"/>
      <c r="J180" s="75"/>
      <c r="K180" s="169"/>
      <c r="L180" s="75"/>
      <c r="M180" s="156"/>
      <c r="N180" s="66"/>
      <c r="O180" s="156"/>
      <c r="P180" s="66"/>
      <c r="Q180" s="136">
        <f t="shared" si="47"/>
        <v>0</v>
      </c>
    </row>
    <row r="181" spans="1:17" ht="15" customHeight="1">
      <c r="A181" s="198"/>
      <c r="B181" s="185"/>
      <c r="C181" s="10"/>
      <c r="D181" s="20"/>
      <c r="E181" s="17" t="s">
        <v>75</v>
      </c>
      <c r="F181" s="65"/>
      <c r="G181" s="155"/>
      <c r="H181" s="65">
        <v>1</v>
      </c>
      <c r="I181" s="155">
        <v>1</v>
      </c>
      <c r="J181" s="65">
        <v>3</v>
      </c>
      <c r="K181" s="155">
        <v>1</v>
      </c>
      <c r="L181" s="65">
        <v>5</v>
      </c>
      <c r="M181" s="151"/>
      <c r="N181" s="61"/>
      <c r="O181" s="151"/>
      <c r="P181" s="61"/>
      <c r="Q181" s="134">
        <f t="shared" si="45"/>
        <v>11</v>
      </c>
    </row>
    <row r="182" spans="1:17" ht="15" customHeight="1">
      <c r="A182" s="198"/>
      <c r="B182" s="185"/>
      <c r="C182" s="10"/>
      <c r="D182" s="20"/>
      <c r="E182" s="17" t="s">
        <v>76</v>
      </c>
      <c r="F182" s="68"/>
      <c r="G182" s="161"/>
      <c r="H182" s="68"/>
      <c r="I182" s="161"/>
      <c r="J182" s="68"/>
      <c r="K182" s="161"/>
      <c r="L182" s="68"/>
      <c r="M182" s="177"/>
      <c r="N182" s="88"/>
      <c r="O182" s="177"/>
      <c r="P182" s="88"/>
      <c r="Q182" s="134">
        <f t="shared" si="45"/>
        <v>0</v>
      </c>
    </row>
    <row r="183" spans="1:17" ht="15" customHeight="1">
      <c r="A183" s="198"/>
      <c r="B183" s="185"/>
      <c r="C183" s="10"/>
      <c r="D183" s="20"/>
      <c r="E183" s="17" t="s">
        <v>77</v>
      </c>
      <c r="F183" s="68"/>
      <c r="G183" s="161"/>
      <c r="H183" s="68"/>
      <c r="I183" s="161"/>
      <c r="J183" s="68"/>
      <c r="K183" s="161"/>
      <c r="L183" s="68"/>
      <c r="M183" s="177"/>
      <c r="N183" s="88"/>
      <c r="O183" s="177"/>
      <c r="P183" s="88"/>
      <c r="Q183" s="134">
        <f t="shared" si="45"/>
        <v>0</v>
      </c>
    </row>
    <row r="184" spans="1:17" ht="15" customHeight="1">
      <c r="A184" s="198"/>
      <c r="B184" s="185"/>
      <c r="C184" s="36"/>
      <c r="D184" s="20"/>
      <c r="E184" s="83" t="s">
        <v>43</v>
      </c>
      <c r="F184" s="66">
        <f t="shared" ref="F184:P184" si="49">SUM(F180:F183)</f>
        <v>0</v>
      </c>
      <c r="G184" s="156">
        <f t="shared" si="49"/>
        <v>0</v>
      </c>
      <c r="H184" s="66">
        <f t="shared" si="49"/>
        <v>1</v>
      </c>
      <c r="I184" s="156">
        <f t="shared" si="49"/>
        <v>1</v>
      </c>
      <c r="J184" s="66">
        <f t="shared" si="49"/>
        <v>3</v>
      </c>
      <c r="K184" s="156">
        <f t="shared" si="49"/>
        <v>1</v>
      </c>
      <c r="L184" s="66">
        <f t="shared" si="49"/>
        <v>5</v>
      </c>
      <c r="M184" s="156">
        <f t="shared" si="49"/>
        <v>0</v>
      </c>
      <c r="N184" s="66">
        <f t="shared" si="49"/>
        <v>0</v>
      </c>
      <c r="O184" s="156">
        <f t="shared" si="49"/>
        <v>0</v>
      </c>
      <c r="P184" s="66">
        <f t="shared" si="49"/>
        <v>0</v>
      </c>
      <c r="Q184" s="136">
        <f t="shared" si="45"/>
        <v>11</v>
      </c>
    </row>
    <row r="185" spans="1:17" ht="15" customHeight="1">
      <c r="A185" s="198"/>
      <c r="B185" s="185"/>
      <c r="C185" s="37" t="s">
        <v>40</v>
      </c>
      <c r="D185" s="95"/>
      <c r="E185" s="14" t="s">
        <v>74</v>
      </c>
      <c r="F185" s="67"/>
      <c r="G185" s="160"/>
      <c r="H185" s="67"/>
      <c r="I185" s="160"/>
      <c r="J185" s="67"/>
      <c r="K185" s="160"/>
      <c r="L185" s="67"/>
      <c r="M185" s="160"/>
      <c r="N185" s="67"/>
      <c r="O185" s="160"/>
      <c r="P185" s="67"/>
      <c r="Q185" s="133">
        <f t="shared" si="45"/>
        <v>0</v>
      </c>
    </row>
    <row r="186" spans="1:17" ht="15" customHeight="1">
      <c r="A186" s="198"/>
      <c r="B186" s="185"/>
      <c r="C186" s="10"/>
      <c r="D186" s="20"/>
      <c r="E186" s="17" t="s">
        <v>75</v>
      </c>
      <c r="F186" s="65"/>
      <c r="G186" s="155"/>
      <c r="H186" s="65">
        <v>2</v>
      </c>
      <c r="I186" s="155"/>
      <c r="J186" s="65"/>
      <c r="K186" s="155">
        <v>1</v>
      </c>
      <c r="L186" s="65">
        <v>2</v>
      </c>
      <c r="M186" s="155"/>
      <c r="N186" s="65"/>
      <c r="O186" s="155"/>
      <c r="P186" s="65"/>
      <c r="Q186" s="134">
        <f t="shared" si="45"/>
        <v>5</v>
      </c>
    </row>
    <row r="187" spans="1:17" ht="15" customHeight="1">
      <c r="A187" s="198"/>
      <c r="B187" s="185"/>
      <c r="C187" s="10"/>
      <c r="D187" s="20"/>
      <c r="E187" s="17" t="s">
        <v>76</v>
      </c>
      <c r="F187" s="68"/>
      <c r="G187" s="161"/>
      <c r="H187" s="68"/>
      <c r="I187" s="161"/>
      <c r="J187" s="68"/>
      <c r="K187" s="161"/>
      <c r="L187" s="68"/>
      <c r="M187" s="161"/>
      <c r="N187" s="68"/>
      <c r="O187" s="161"/>
      <c r="P187" s="68"/>
      <c r="Q187" s="134">
        <f t="shared" si="45"/>
        <v>0</v>
      </c>
    </row>
    <row r="188" spans="1:17" ht="15" customHeight="1">
      <c r="A188" s="198"/>
      <c r="B188" s="185"/>
      <c r="C188" s="10"/>
      <c r="D188" s="20"/>
      <c r="E188" s="17" t="s">
        <v>77</v>
      </c>
      <c r="F188" s="68"/>
      <c r="G188" s="161"/>
      <c r="H188" s="68"/>
      <c r="I188" s="161"/>
      <c r="J188" s="68"/>
      <c r="K188" s="161"/>
      <c r="L188" s="68"/>
      <c r="M188" s="161"/>
      <c r="N188" s="68"/>
      <c r="O188" s="161"/>
      <c r="P188" s="68"/>
      <c r="Q188" s="134">
        <f t="shared" si="45"/>
        <v>0</v>
      </c>
    </row>
    <row r="189" spans="1:17" ht="15" customHeight="1">
      <c r="A189" s="198"/>
      <c r="B189" s="185"/>
      <c r="C189" s="40"/>
      <c r="D189" s="22"/>
      <c r="E189" s="91" t="s">
        <v>43</v>
      </c>
      <c r="F189" s="62">
        <f t="shared" ref="F189:P189" si="50">SUM(F185:F188)</f>
        <v>0</v>
      </c>
      <c r="G189" s="152">
        <f t="shared" si="50"/>
        <v>0</v>
      </c>
      <c r="H189" s="62">
        <f t="shared" si="50"/>
        <v>2</v>
      </c>
      <c r="I189" s="152">
        <f t="shared" si="50"/>
        <v>0</v>
      </c>
      <c r="J189" s="62">
        <f t="shared" si="50"/>
        <v>0</v>
      </c>
      <c r="K189" s="152">
        <f t="shared" si="50"/>
        <v>1</v>
      </c>
      <c r="L189" s="62">
        <f t="shared" si="50"/>
        <v>2</v>
      </c>
      <c r="M189" s="152">
        <f t="shared" si="50"/>
        <v>0</v>
      </c>
      <c r="N189" s="62">
        <f t="shared" si="50"/>
        <v>0</v>
      </c>
      <c r="O189" s="152">
        <f t="shared" si="50"/>
        <v>0</v>
      </c>
      <c r="P189" s="62">
        <f t="shared" si="50"/>
        <v>0</v>
      </c>
      <c r="Q189" s="135">
        <f t="shared" si="45"/>
        <v>5</v>
      </c>
    </row>
    <row r="190" spans="1:17" ht="15" customHeight="1">
      <c r="A190" s="198"/>
      <c r="B190" s="185"/>
      <c r="C190" s="33" t="s">
        <v>41</v>
      </c>
      <c r="D190" s="56"/>
      <c r="E190" s="23" t="s">
        <v>74</v>
      </c>
      <c r="F190" s="75"/>
      <c r="G190" s="169"/>
      <c r="H190" s="75"/>
      <c r="I190" s="169"/>
      <c r="J190" s="75"/>
      <c r="K190" s="169"/>
      <c r="L190" s="75"/>
      <c r="M190" s="156"/>
      <c r="N190" s="66"/>
      <c r="O190" s="156"/>
      <c r="P190" s="66"/>
      <c r="Q190" s="136">
        <f t="shared" si="45"/>
        <v>0</v>
      </c>
    </row>
    <row r="191" spans="1:17" ht="15" customHeight="1">
      <c r="A191" s="198"/>
      <c r="B191" s="185"/>
      <c r="C191" s="41"/>
      <c r="D191" s="42"/>
      <c r="E191" s="17" t="s">
        <v>75</v>
      </c>
      <c r="F191" s="65"/>
      <c r="G191" s="155"/>
      <c r="H191" s="65"/>
      <c r="I191" s="155"/>
      <c r="J191" s="65"/>
      <c r="K191" s="155">
        <v>1</v>
      </c>
      <c r="L191" s="65"/>
      <c r="M191" s="151"/>
      <c r="N191" s="61"/>
      <c r="O191" s="151"/>
      <c r="P191" s="88"/>
      <c r="Q191" s="134">
        <f t="shared" si="45"/>
        <v>1</v>
      </c>
    </row>
    <row r="192" spans="1:17" ht="15" customHeight="1">
      <c r="A192" s="198"/>
      <c r="B192" s="185"/>
      <c r="C192" s="41"/>
      <c r="D192" s="42"/>
      <c r="E192" s="17" t="s">
        <v>76</v>
      </c>
      <c r="F192" s="68"/>
      <c r="G192" s="161"/>
      <c r="H192" s="68"/>
      <c r="I192" s="161"/>
      <c r="J192" s="68"/>
      <c r="K192" s="161"/>
      <c r="L192" s="68"/>
      <c r="M192" s="177"/>
      <c r="N192" s="88"/>
      <c r="O192" s="177"/>
      <c r="P192" s="88"/>
      <c r="Q192" s="134">
        <f t="shared" si="45"/>
        <v>0</v>
      </c>
    </row>
    <row r="193" spans="1:17" ht="15" customHeight="1">
      <c r="A193" s="198"/>
      <c r="B193" s="185"/>
      <c r="C193" s="41"/>
      <c r="D193" s="42"/>
      <c r="E193" s="17" t="s">
        <v>77</v>
      </c>
      <c r="F193" s="68"/>
      <c r="G193" s="161"/>
      <c r="H193" s="68"/>
      <c r="I193" s="161"/>
      <c r="J193" s="68"/>
      <c r="K193" s="161"/>
      <c r="L193" s="68"/>
      <c r="M193" s="177"/>
      <c r="N193" s="88"/>
      <c r="O193" s="177"/>
      <c r="P193" s="88"/>
      <c r="Q193" s="134">
        <f t="shared" si="45"/>
        <v>0</v>
      </c>
    </row>
    <row r="194" spans="1:17" ht="15" customHeight="1">
      <c r="A194" s="198"/>
      <c r="B194" s="185"/>
      <c r="C194" s="43"/>
      <c r="D194" s="22"/>
      <c r="E194" s="96" t="s">
        <v>43</v>
      </c>
      <c r="F194" s="62">
        <f t="shared" ref="F194:P194" si="51">SUM(F190:F193)</f>
        <v>0</v>
      </c>
      <c r="G194" s="152">
        <f t="shared" si="51"/>
        <v>0</v>
      </c>
      <c r="H194" s="62">
        <f t="shared" si="51"/>
        <v>0</v>
      </c>
      <c r="I194" s="152">
        <f t="shared" si="51"/>
        <v>0</v>
      </c>
      <c r="J194" s="62">
        <f t="shared" si="51"/>
        <v>0</v>
      </c>
      <c r="K194" s="152">
        <f t="shared" si="51"/>
        <v>1</v>
      </c>
      <c r="L194" s="62">
        <f t="shared" si="51"/>
        <v>0</v>
      </c>
      <c r="M194" s="152">
        <f t="shared" si="51"/>
        <v>0</v>
      </c>
      <c r="N194" s="62">
        <f t="shared" si="51"/>
        <v>0</v>
      </c>
      <c r="O194" s="152">
        <f t="shared" si="51"/>
        <v>0</v>
      </c>
      <c r="P194" s="62">
        <f t="shared" si="51"/>
        <v>0</v>
      </c>
      <c r="Q194" s="135">
        <f>SUM(F194:P194)</f>
        <v>1</v>
      </c>
    </row>
    <row r="195" spans="1:17" ht="15" customHeight="1">
      <c r="A195" s="198"/>
      <c r="B195" s="185"/>
      <c r="C195" s="41" t="s">
        <v>42</v>
      </c>
      <c r="D195" s="42"/>
      <c r="E195" s="23" t="s">
        <v>74</v>
      </c>
      <c r="F195" s="75"/>
      <c r="G195" s="169"/>
      <c r="H195" s="75"/>
      <c r="I195" s="169"/>
      <c r="J195" s="75"/>
      <c r="K195" s="169"/>
      <c r="L195" s="75"/>
      <c r="M195" s="156"/>
      <c r="N195" s="66"/>
      <c r="O195" s="156"/>
      <c r="P195" s="66">
        <v>1</v>
      </c>
      <c r="Q195" s="136">
        <f t="shared" si="45"/>
        <v>1</v>
      </c>
    </row>
    <row r="196" spans="1:17" ht="15" customHeight="1">
      <c r="A196" s="198"/>
      <c r="B196" s="185"/>
      <c r="C196" s="10"/>
      <c r="D196" s="20"/>
      <c r="E196" s="17" t="s">
        <v>75</v>
      </c>
      <c r="F196" s="65"/>
      <c r="G196" s="155"/>
      <c r="H196" s="65">
        <v>1</v>
      </c>
      <c r="I196" s="155">
        <v>2</v>
      </c>
      <c r="J196" s="65">
        <v>3</v>
      </c>
      <c r="K196" s="155">
        <v>6</v>
      </c>
      <c r="L196" s="65">
        <v>1</v>
      </c>
      <c r="M196" s="151"/>
      <c r="N196" s="61"/>
      <c r="O196" s="151"/>
      <c r="P196" s="61"/>
      <c r="Q196" s="134">
        <f t="shared" si="45"/>
        <v>13</v>
      </c>
    </row>
    <row r="197" spans="1:17" ht="15" customHeight="1">
      <c r="A197" s="198"/>
      <c r="B197" s="185"/>
      <c r="C197" s="15"/>
      <c r="D197" s="16"/>
      <c r="E197" s="17" t="s">
        <v>76</v>
      </c>
      <c r="F197" s="68"/>
      <c r="G197" s="161"/>
      <c r="H197" s="68"/>
      <c r="I197" s="161"/>
      <c r="J197" s="68"/>
      <c r="K197" s="161"/>
      <c r="L197" s="68"/>
      <c r="M197" s="177"/>
      <c r="N197" s="88"/>
      <c r="O197" s="177"/>
      <c r="P197" s="88"/>
      <c r="Q197" s="134">
        <f t="shared" si="45"/>
        <v>0</v>
      </c>
    </row>
    <row r="198" spans="1:17" ht="15" customHeight="1">
      <c r="A198" s="198"/>
      <c r="B198" s="185"/>
      <c r="C198" s="15"/>
      <c r="D198" s="16"/>
      <c r="E198" s="17" t="s">
        <v>77</v>
      </c>
      <c r="F198" s="68"/>
      <c r="G198" s="161"/>
      <c r="H198" s="68"/>
      <c r="I198" s="161"/>
      <c r="J198" s="68"/>
      <c r="K198" s="161"/>
      <c r="L198" s="68"/>
      <c r="M198" s="177"/>
      <c r="N198" s="88"/>
      <c r="O198" s="177"/>
      <c r="P198" s="88"/>
      <c r="Q198" s="134">
        <f t="shared" si="45"/>
        <v>0</v>
      </c>
    </row>
    <row r="199" spans="1:17" ht="15" hidden="1" customHeight="1">
      <c r="A199" s="198"/>
      <c r="B199" s="185"/>
      <c r="C199" s="15"/>
      <c r="D199" s="16"/>
      <c r="E199" s="17" t="s">
        <v>79</v>
      </c>
      <c r="F199" s="68"/>
      <c r="G199" s="161"/>
      <c r="H199" s="68"/>
      <c r="I199" s="161"/>
      <c r="J199" s="68"/>
      <c r="K199" s="161"/>
      <c r="L199" s="68"/>
      <c r="M199" s="177"/>
      <c r="N199" s="88"/>
      <c r="O199" s="177"/>
      <c r="P199" s="88"/>
      <c r="Q199" s="134">
        <f t="shared" si="45"/>
        <v>0</v>
      </c>
    </row>
    <row r="200" spans="1:17" ht="15" customHeight="1">
      <c r="A200" s="198"/>
      <c r="B200" s="185"/>
      <c r="C200" s="29"/>
      <c r="D200" s="20"/>
      <c r="E200" s="35" t="s">
        <v>43</v>
      </c>
      <c r="F200" s="89">
        <f>SUM(F195:F199)</f>
        <v>0</v>
      </c>
      <c r="G200" s="170">
        <f t="shared" ref="G200:P200" si="52">SUM(G195:G199)</f>
        <v>0</v>
      </c>
      <c r="H200" s="89">
        <f t="shared" si="52"/>
        <v>1</v>
      </c>
      <c r="I200" s="170">
        <f t="shared" si="52"/>
        <v>2</v>
      </c>
      <c r="J200" s="89">
        <f t="shared" si="52"/>
        <v>3</v>
      </c>
      <c r="K200" s="170">
        <f t="shared" si="52"/>
        <v>6</v>
      </c>
      <c r="L200" s="89">
        <f t="shared" si="52"/>
        <v>1</v>
      </c>
      <c r="M200" s="170">
        <f t="shared" si="52"/>
        <v>0</v>
      </c>
      <c r="N200" s="89">
        <f t="shared" si="52"/>
        <v>0</v>
      </c>
      <c r="O200" s="170">
        <f t="shared" si="52"/>
        <v>0</v>
      </c>
      <c r="P200" s="89">
        <f t="shared" si="52"/>
        <v>1</v>
      </c>
      <c r="Q200" s="140">
        <f t="shared" si="45"/>
        <v>14</v>
      </c>
    </row>
    <row r="201" spans="1:17" ht="15" customHeight="1">
      <c r="A201" s="198"/>
      <c r="B201" s="185"/>
      <c r="C201" s="37" t="s">
        <v>65</v>
      </c>
      <c r="D201" s="95"/>
      <c r="E201" s="14" t="s">
        <v>74</v>
      </c>
      <c r="F201" s="67"/>
      <c r="G201" s="160"/>
      <c r="H201" s="67"/>
      <c r="I201" s="160"/>
      <c r="J201" s="67"/>
      <c r="K201" s="160"/>
      <c r="L201" s="67"/>
      <c r="M201" s="160"/>
      <c r="N201" s="67"/>
      <c r="O201" s="160"/>
      <c r="P201" s="67"/>
      <c r="Q201" s="133">
        <f t="shared" ref="Q201:Q214" si="53">SUM(F201:P201)</f>
        <v>0</v>
      </c>
    </row>
    <row r="202" spans="1:17" ht="15" customHeight="1">
      <c r="A202" s="198"/>
      <c r="B202" s="185"/>
      <c r="C202" s="10"/>
      <c r="D202" s="20"/>
      <c r="E202" s="17" t="s">
        <v>75</v>
      </c>
      <c r="F202" s="65"/>
      <c r="G202" s="155"/>
      <c r="H202" s="65">
        <v>1</v>
      </c>
      <c r="I202" s="155"/>
      <c r="J202" s="65"/>
      <c r="K202" s="155"/>
      <c r="L202" s="65"/>
      <c r="M202" s="155"/>
      <c r="N202" s="65"/>
      <c r="O202" s="155"/>
      <c r="P202" s="65"/>
      <c r="Q202" s="134">
        <f t="shared" si="53"/>
        <v>1</v>
      </c>
    </row>
    <row r="203" spans="1:17" ht="15" customHeight="1">
      <c r="A203" s="198"/>
      <c r="B203" s="185"/>
      <c r="C203" s="10"/>
      <c r="D203" s="20"/>
      <c r="E203" s="17" t="s">
        <v>76</v>
      </c>
      <c r="F203" s="68"/>
      <c r="G203" s="161"/>
      <c r="H203" s="68"/>
      <c r="I203" s="161"/>
      <c r="J203" s="68"/>
      <c r="K203" s="161"/>
      <c r="L203" s="68"/>
      <c r="M203" s="161"/>
      <c r="N203" s="68"/>
      <c r="O203" s="161"/>
      <c r="P203" s="68"/>
      <c r="Q203" s="134">
        <f t="shared" si="53"/>
        <v>0</v>
      </c>
    </row>
    <row r="204" spans="1:17" ht="15" customHeight="1">
      <c r="A204" s="198"/>
      <c r="B204" s="185"/>
      <c r="C204" s="10"/>
      <c r="D204" s="20"/>
      <c r="E204" s="17" t="s">
        <v>77</v>
      </c>
      <c r="F204" s="68"/>
      <c r="G204" s="161"/>
      <c r="H204" s="68"/>
      <c r="I204" s="161"/>
      <c r="J204" s="68"/>
      <c r="K204" s="161"/>
      <c r="L204" s="68"/>
      <c r="M204" s="161"/>
      <c r="N204" s="68"/>
      <c r="O204" s="161"/>
      <c r="P204" s="68"/>
      <c r="Q204" s="134">
        <f t="shared" si="53"/>
        <v>0</v>
      </c>
    </row>
    <row r="205" spans="1:17" ht="15" customHeight="1">
      <c r="A205" s="198"/>
      <c r="B205" s="185"/>
      <c r="C205" s="40"/>
      <c r="D205" s="22"/>
      <c r="E205" s="91" t="s">
        <v>43</v>
      </c>
      <c r="F205" s="62">
        <f t="shared" ref="F205:P205" si="54">SUM(F201:F204)</f>
        <v>0</v>
      </c>
      <c r="G205" s="152">
        <f t="shared" si="54"/>
        <v>0</v>
      </c>
      <c r="H205" s="62">
        <f t="shared" si="54"/>
        <v>1</v>
      </c>
      <c r="I205" s="152">
        <f t="shared" si="54"/>
        <v>0</v>
      </c>
      <c r="J205" s="62">
        <f t="shared" si="54"/>
        <v>0</v>
      </c>
      <c r="K205" s="152">
        <f t="shared" si="54"/>
        <v>0</v>
      </c>
      <c r="L205" s="62">
        <f t="shared" si="54"/>
        <v>0</v>
      </c>
      <c r="M205" s="152">
        <f t="shared" si="54"/>
        <v>0</v>
      </c>
      <c r="N205" s="62">
        <f t="shared" si="54"/>
        <v>0</v>
      </c>
      <c r="O205" s="152">
        <f t="shared" si="54"/>
        <v>0</v>
      </c>
      <c r="P205" s="62">
        <f t="shared" si="54"/>
        <v>0</v>
      </c>
      <c r="Q205" s="135">
        <f t="shared" si="53"/>
        <v>1</v>
      </c>
    </row>
    <row r="206" spans="1:17" ht="15" customHeight="1">
      <c r="A206" s="198"/>
      <c r="B206" s="185"/>
      <c r="C206" s="37" t="s">
        <v>67</v>
      </c>
      <c r="D206" s="95"/>
      <c r="E206" s="14" t="s">
        <v>74</v>
      </c>
      <c r="F206" s="67"/>
      <c r="G206" s="160"/>
      <c r="H206" s="67"/>
      <c r="I206" s="160"/>
      <c r="J206" s="67"/>
      <c r="K206" s="160"/>
      <c r="L206" s="67"/>
      <c r="M206" s="160"/>
      <c r="N206" s="67"/>
      <c r="O206" s="160"/>
      <c r="P206" s="67">
        <v>1</v>
      </c>
      <c r="Q206" s="133">
        <f>SUM(F206:P206)</f>
        <v>1</v>
      </c>
    </row>
    <row r="207" spans="1:17" ht="15" customHeight="1">
      <c r="A207" s="198"/>
      <c r="B207" s="185"/>
      <c r="C207" s="10"/>
      <c r="D207" s="20"/>
      <c r="E207" s="17" t="s">
        <v>75</v>
      </c>
      <c r="F207" s="65"/>
      <c r="G207" s="155"/>
      <c r="H207" s="65"/>
      <c r="I207" s="155"/>
      <c r="J207" s="65"/>
      <c r="K207" s="155"/>
      <c r="L207" s="65"/>
      <c r="M207" s="155"/>
      <c r="N207" s="65"/>
      <c r="O207" s="155"/>
      <c r="P207" s="65"/>
      <c r="Q207" s="134">
        <f>SUM(F207:P207)</f>
        <v>0</v>
      </c>
    </row>
    <row r="208" spans="1:17" ht="15" customHeight="1">
      <c r="A208" s="198"/>
      <c r="B208" s="185"/>
      <c r="C208" s="10"/>
      <c r="D208" s="20"/>
      <c r="E208" s="17" t="s">
        <v>76</v>
      </c>
      <c r="F208" s="68"/>
      <c r="G208" s="161"/>
      <c r="H208" s="68"/>
      <c r="I208" s="161"/>
      <c r="J208" s="68"/>
      <c r="K208" s="161"/>
      <c r="L208" s="68"/>
      <c r="M208" s="161"/>
      <c r="N208" s="68"/>
      <c r="O208" s="161"/>
      <c r="P208" s="68"/>
      <c r="Q208" s="134">
        <f>SUM(F208:P208)</f>
        <v>0</v>
      </c>
    </row>
    <row r="209" spans="1:18" ht="15" customHeight="1">
      <c r="A209" s="198"/>
      <c r="B209" s="185"/>
      <c r="C209" s="10"/>
      <c r="D209" s="20"/>
      <c r="E209" s="17" t="s">
        <v>77</v>
      </c>
      <c r="F209" s="68"/>
      <c r="G209" s="161"/>
      <c r="H209" s="68"/>
      <c r="I209" s="161"/>
      <c r="J209" s="68"/>
      <c r="K209" s="161"/>
      <c r="L209" s="68"/>
      <c r="M209" s="161"/>
      <c r="N209" s="68"/>
      <c r="O209" s="161"/>
      <c r="P209" s="68"/>
      <c r="Q209" s="134">
        <f>SUM(F209:P209)</f>
        <v>0</v>
      </c>
    </row>
    <row r="210" spans="1:18" ht="15" customHeight="1">
      <c r="A210" s="198"/>
      <c r="B210" s="185"/>
      <c r="C210" s="40"/>
      <c r="D210" s="22"/>
      <c r="E210" s="91" t="s">
        <v>43</v>
      </c>
      <c r="F210" s="62">
        <f t="shared" ref="F210:P210" si="55">SUM(F206:F209)</f>
        <v>0</v>
      </c>
      <c r="G210" s="152">
        <f t="shared" si="55"/>
        <v>0</v>
      </c>
      <c r="H210" s="62">
        <f t="shared" si="55"/>
        <v>0</v>
      </c>
      <c r="I210" s="152">
        <f t="shared" si="55"/>
        <v>0</v>
      </c>
      <c r="J210" s="62">
        <f t="shared" si="55"/>
        <v>0</v>
      </c>
      <c r="K210" s="152">
        <f t="shared" si="55"/>
        <v>0</v>
      </c>
      <c r="L210" s="62">
        <f t="shared" si="55"/>
        <v>0</v>
      </c>
      <c r="M210" s="152">
        <f t="shared" si="55"/>
        <v>0</v>
      </c>
      <c r="N210" s="62">
        <f t="shared" si="55"/>
        <v>0</v>
      </c>
      <c r="O210" s="152">
        <f t="shared" si="55"/>
        <v>0</v>
      </c>
      <c r="P210" s="62">
        <f t="shared" si="55"/>
        <v>1</v>
      </c>
      <c r="Q210" s="135">
        <f>SUM(F210:P210)</f>
        <v>1</v>
      </c>
    </row>
    <row r="211" spans="1:18" ht="15" customHeight="1">
      <c r="A211" s="198"/>
      <c r="B211" s="185"/>
      <c r="C211" s="33" t="s">
        <v>66</v>
      </c>
      <c r="D211" s="56"/>
      <c r="E211" s="23" t="s">
        <v>74</v>
      </c>
      <c r="F211" s="75"/>
      <c r="G211" s="169"/>
      <c r="H211" s="75"/>
      <c r="I211" s="169"/>
      <c r="J211" s="75"/>
      <c r="K211" s="169"/>
      <c r="L211" s="75"/>
      <c r="M211" s="156"/>
      <c r="N211" s="66"/>
      <c r="O211" s="156"/>
      <c r="P211" s="66"/>
      <c r="Q211" s="136">
        <f t="shared" si="53"/>
        <v>0</v>
      </c>
    </row>
    <row r="212" spans="1:18" ht="15" customHeight="1">
      <c r="A212" s="198"/>
      <c r="B212" s="185"/>
      <c r="C212" s="41"/>
      <c r="D212" s="42"/>
      <c r="E212" s="17" t="s">
        <v>75</v>
      </c>
      <c r="F212" s="65"/>
      <c r="G212" s="155"/>
      <c r="H212" s="65"/>
      <c r="I212" s="155">
        <v>1</v>
      </c>
      <c r="J212" s="65"/>
      <c r="K212" s="155"/>
      <c r="L212" s="65">
        <v>1</v>
      </c>
      <c r="M212" s="151"/>
      <c r="N212" s="61"/>
      <c r="O212" s="151"/>
      <c r="P212" s="88"/>
      <c r="Q212" s="134">
        <f t="shared" si="53"/>
        <v>2</v>
      </c>
    </row>
    <row r="213" spans="1:18" ht="15" customHeight="1">
      <c r="A213" s="198"/>
      <c r="B213" s="185"/>
      <c r="C213" s="41"/>
      <c r="D213" s="42"/>
      <c r="E213" s="17" t="s">
        <v>76</v>
      </c>
      <c r="F213" s="68"/>
      <c r="G213" s="161"/>
      <c r="H213" s="68"/>
      <c r="I213" s="161"/>
      <c r="J213" s="68"/>
      <c r="K213" s="161"/>
      <c r="L213" s="68"/>
      <c r="M213" s="177"/>
      <c r="N213" s="88"/>
      <c r="O213" s="177"/>
      <c r="P213" s="88"/>
      <c r="Q213" s="134">
        <f t="shared" si="53"/>
        <v>0</v>
      </c>
    </row>
    <row r="214" spans="1:18" ht="15" customHeight="1">
      <c r="A214" s="198"/>
      <c r="B214" s="185"/>
      <c r="C214" s="41"/>
      <c r="D214" s="42"/>
      <c r="E214" s="17" t="s">
        <v>77</v>
      </c>
      <c r="F214" s="68"/>
      <c r="G214" s="161"/>
      <c r="H214" s="68"/>
      <c r="I214" s="161"/>
      <c r="J214" s="68"/>
      <c r="K214" s="161"/>
      <c r="L214" s="68"/>
      <c r="M214" s="177"/>
      <c r="N214" s="88"/>
      <c r="O214" s="177"/>
      <c r="P214" s="88"/>
      <c r="Q214" s="134">
        <f t="shared" si="53"/>
        <v>0</v>
      </c>
    </row>
    <row r="215" spans="1:18" ht="15" customHeight="1">
      <c r="A215" s="198"/>
      <c r="B215" s="185"/>
      <c r="C215" s="43"/>
      <c r="D215" s="22"/>
      <c r="E215" s="96" t="s">
        <v>43</v>
      </c>
      <c r="F215" s="62">
        <f t="shared" ref="F215:P215" si="56">SUM(F211:F214)</f>
        <v>0</v>
      </c>
      <c r="G215" s="152">
        <f t="shared" si="56"/>
        <v>0</v>
      </c>
      <c r="H215" s="62">
        <f t="shared" si="56"/>
        <v>0</v>
      </c>
      <c r="I215" s="152">
        <f t="shared" si="56"/>
        <v>1</v>
      </c>
      <c r="J215" s="62">
        <f t="shared" si="56"/>
        <v>0</v>
      </c>
      <c r="K215" s="152">
        <f t="shared" si="56"/>
        <v>0</v>
      </c>
      <c r="L215" s="62">
        <f t="shared" si="56"/>
        <v>1</v>
      </c>
      <c r="M215" s="152">
        <f t="shared" si="56"/>
        <v>0</v>
      </c>
      <c r="N215" s="62">
        <f t="shared" si="56"/>
        <v>0</v>
      </c>
      <c r="O215" s="152">
        <f t="shared" si="56"/>
        <v>0</v>
      </c>
      <c r="P215" s="62">
        <f t="shared" si="56"/>
        <v>0</v>
      </c>
      <c r="Q215" s="135">
        <f>SUM(F215:P215)</f>
        <v>2</v>
      </c>
    </row>
    <row r="216" spans="1:18" ht="15" customHeight="1">
      <c r="A216" s="198"/>
      <c r="B216" s="185"/>
      <c r="C216" s="90"/>
      <c r="D216" s="90"/>
      <c r="E216" s="90"/>
      <c r="F216" s="60">
        <f>F159+F164+F169+F174+F179+F184+F189+F194+F200+F205+F215</f>
        <v>0</v>
      </c>
      <c r="G216" s="171">
        <f>G159+G164+G169+G174+G179+G184+G189+G194+G200+G205+G215+G210</f>
        <v>1</v>
      </c>
      <c r="H216" s="60">
        <f t="shared" ref="H216:P216" si="57">H159+H164+H169+H174+H179+H184+H189+H194+H200+H205+H215+H210</f>
        <v>15</v>
      </c>
      <c r="I216" s="171">
        <f t="shared" si="57"/>
        <v>30</v>
      </c>
      <c r="J216" s="60">
        <f t="shared" si="57"/>
        <v>44</v>
      </c>
      <c r="K216" s="171">
        <f t="shared" si="57"/>
        <v>63</v>
      </c>
      <c r="L216" s="60">
        <f t="shared" si="57"/>
        <v>105</v>
      </c>
      <c r="M216" s="171">
        <f t="shared" si="57"/>
        <v>13</v>
      </c>
      <c r="N216" s="60">
        <f t="shared" si="57"/>
        <v>0</v>
      </c>
      <c r="O216" s="171">
        <f t="shared" si="57"/>
        <v>0</v>
      </c>
      <c r="P216" s="60">
        <f t="shared" si="57"/>
        <v>14</v>
      </c>
      <c r="Q216" s="133">
        <f>SUM(F216:P216)</f>
        <v>285</v>
      </c>
    </row>
    <row r="217" spans="1:18" s="111" customFormat="1" ht="15" customHeight="1">
      <c r="A217" s="199"/>
      <c r="B217" s="226" t="s">
        <v>82</v>
      </c>
      <c r="C217" s="226"/>
      <c r="D217" s="227"/>
      <c r="E217" s="113" t="s">
        <v>68</v>
      </c>
      <c r="F217" s="114">
        <f>SUMIF($E$155:$E$215,$E217,F$155:F$215)</f>
        <v>0</v>
      </c>
      <c r="G217" s="114">
        <f t="shared" ref="G217:P220" si="58">SUMIF($E$155:$E$215,$E217,G$155:G$215)</f>
        <v>0</v>
      </c>
      <c r="H217" s="114">
        <f t="shared" si="58"/>
        <v>0</v>
      </c>
      <c r="I217" s="114">
        <f t="shared" si="58"/>
        <v>3</v>
      </c>
      <c r="J217" s="114">
        <f t="shared" si="58"/>
        <v>5</v>
      </c>
      <c r="K217" s="114">
        <f t="shared" si="58"/>
        <v>5</v>
      </c>
      <c r="L217" s="114">
        <f t="shared" si="58"/>
        <v>0</v>
      </c>
      <c r="M217" s="114">
        <f t="shared" si="58"/>
        <v>0</v>
      </c>
      <c r="N217" s="114">
        <f t="shared" si="58"/>
        <v>0</v>
      </c>
      <c r="O217" s="114">
        <f t="shared" si="58"/>
        <v>0</v>
      </c>
      <c r="P217" s="114">
        <f t="shared" si="58"/>
        <v>9</v>
      </c>
      <c r="Q217" s="144">
        <f t="shared" ref="Q217:Q220" si="59">SUM(F217:P217)</f>
        <v>22</v>
      </c>
    </row>
    <row r="218" spans="1:18" s="111" customFormat="1" ht="15" customHeight="1">
      <c r="A218" s="199"/>
      <c r="B218" s="228"/>
      <c r="C218" s="228"/>
      <c r="D218" s="229"/>
      <c r="E218" s="115" t="s">
        <v>69</v>
      </c>
      <c r="F218" s="116">
        <f t="shared" ref="F218:F220" si="60">SUMIF($E$155:$E$215,$E218,F$155:F$215)</f>
        <v>0</v>
      </c>
      <c r="G218" s="116">
        <f t="shared" si="58"/>
        <v>1</v>
      </c>
      <c r="H218" s="116">
        <f t="shared" si="58"/>
        <v>15</v>
      </c>
      <c r="I218" s="116">
        <f t="shared" si="58"/>
        <v>26</v>
      </c>
      <c r="J218" s="116">
        <f t="shared" si="58"/>
        <v>38</v>
      </c>
      <c r="K218" s="116">
        <f t="shared" si="58"/>
        <v>54</v>
      </c>
      <c r="L218" s="116">
        <f t="shared" si="58"/>
        <v>95</v>
      </c>
      <c r="M218" s="116">
        <f t="shared" si="58"/>
        <v>11</v>
      </c>
      <c r="N218" s="116">
        <f t="shared" si="58"/>
        <v>0</v>
      </c>
      <c r="O218" s="116">
        <f t="shared" si="58"/>
        <v>0</v>
      </c>
      <c r="P218" s="116">
        <f t="shared" si="58"/>
        <v>5</v>
      </c>
      <c r="Q218" s="145">
        <f t="shared" si="59"/>
        <v>245</v>
      </c>
    </row>
    <row r="219" spans="1:18" s="111" customFormat="1" ht="15" customHeight="1">
      <c r="A219" s="199"/>
      <c r="B219" s="228"/>
      <c r="C219" s="228"/>
      <c r="D219" s="229"/>
      <c r="E219" s="115" t="s">
        <v>70</v>
      </c>
      <c r="F219" s="116">
        <f t="shared" si="60"/>
        <v>0</v>
      </c>
      <c r="G219" s="116">
        <f t="shared" si="58"/>
        <v>0</v>
      </c>
      <c r="H219" s="116">
        <f t="shared" si="58"/>
        <v>0</v>
      </c>
      <c r="I219" s="116">
        <f t="shared" si="58"/>
        <v>0</v>
      </c>
      <c r="J219" s="116">
        <f t="shared" si="58"/>
        <v>0</v>
      </c>
      <c r="K219" s="116">
        <f t="shared" si="58"/>
        <v>0</v>
      </c>
      <c r="L219" s="116">
        <f t="shared" si="58"/>
        <v>0</v>
      </c>
      <c r="M219" s="116">
        <f t="shared" si="58"/>
        <v>0</v>
      </c>
      <c r="N219" s="116">
        <f t="shared" si="58"/>
        <v>0</v>
      </c>
      <c r="O219" s="116">
        <f t="shared" si="58"/>
        <v>0</v>
      </c>
      <c r="P219" s="116">
        <f t="shared" si="58"/>
        <v>0</v>
      </c>
      <c r="Q219" s="145">
        <f t="shared" si="59"/>
        <v>0</v>
      </c>
    </row>
    <row r="220" spans="1:18" s="111" customFormat="1" ht="15" customHeight="1">
      <c r="A220" s="199"/>
      <c r="B220" s="228"/>
      <c r="C220" s="228"/>
      <c r="D220" s="229"/>
      <c r="E220" s="117" t="s">
        <v>71</v>
      </c>
      <c r="F220" s="118">
        <f t="shared" si="60"/>
        <v>0</v>
      </c>
      <c r="G220" s="118">
        <f t="shared" si="58"/>
        <v>0</v>
      </c>
      <c r="H220" s="118">
        <f t="shared" si="58"/>
        <v>0</v>
      </c>
      <c r="I220" s="118">
        <f t="shared" si="58"/>
        <v>1</v>
      </c>
      <c r="J220" s="118">
        <f t="shared" si="58"/>
        <v>1</v>
      </c>
      <c r="K220" s="118">
        <f t="shared" si="58"/>
        <v>4</v>
      </c>
      <c r="L220" s="118">
        <f t="shared" si="58"/>
        <v>10</v>
      </c>
      <c r="M220" s="118">
        <f t="shared" si="58"/>
        <v>2</v>
      </c>
      <c r="N220" s="118">
        <f t="shared" si="58"/>
        <v>0</v>
      </c>
      <c r="O220" s="118">
        <f t="shared" si="58"/>
        <v>0</v>
      </c>
      <c r="P220" s="118">
        <f t="shared" si="58"/>
        <v>0</v>
      </c>
      <c r="Q220" s="146">
        <f t="shared" si="59"/>
        <v>18</v>
      </c>
    </row>
    <row r="221" spans="1:18" s="111" customFormat="1" ht="15" customHeight="1">
      <c r="A221" s="199"/>
      <c r="B221" s="228"/>
      <c r="C221" s="228"/>
      <c r="D221" s="228"/>
      <c r="E221" s="234"/>
      <c r="F221" s="119">
        <f t="shared" ref="F221:Q221" si="61">F216</f>
        <v>0</v>
      </c>
      <c r="G221" s="119">
        <f t="shared" si="61"/>
        <v>1</v>
      </c>
      <c r="H221" s="119">
        <f t="shared" si="61"/>
        <v>15</v>
      </c>
      <c r="I221" s="119">
        <f t="shared" si="61"/>
        <v>30</v>
      </c>
      <c r="J221" s="119">
        <f t="shared" si="61"/>
        <v>44</v>
      </c>
      <c r="K221" s="119">
        <f t="shared" si="61"/>
        <v>63</v>
      </c>
      <c r="L221" s="119">
        <f t="shared" si="61"/>
        <v>105</v>
      </c>
      <c r="M221" s="119">
        <f t="shared" si="61"/>
        <v>13</v>
      </c>
      <c r="N221" s="119">
        <f t="shared" si="61"/>
        <v>0</v>
      </c>
      <c r="O221" s="119">
        <f t="shared" si="61"/>
        <v>0</v>
      </c>
      <c r="P221" s="119">
        <f t="shared" si="61"/>
        <v>14</v>
      </c>
      <c r="Q221" s="147">
        <f t="shared" si="61"/>
        <v>285</v>
      </c>
      <c r="R221" s="110">
        <f>Q221</f>
        <v>285</v>
      </c>
    </row>
    <row r="222" spans="1:18" s="111" customFormat="1" ht="15" customHeight="1">
      <c r="A222" s="225"/>
      <c r="B222" s="230"/>
      <c r="C222" s="230"/>
      <c r="D222" s="230"/>
      <c r="E222" s="235"/>
      <c r="F222" s="149">
        <f t="shared" ref="F222:Q222" si="62">F221/$Q$221</f>
        <v>0</v>
      </c>
      <c r="G222" s="112">
        <f t="shared" si="62"/>
        <v>3.5087719298245615E-3</v>
      </c>
      <c r="H222" s="112">
        <f t="shared" si="62"/>
        <v>5.2631578947368418E-2</v>
      </c>
      <c r="I222" s="112">
        <f t="shared" si="62"/>
        <v>0.10526315789473684</v>
      </c>
      <c r="J222" s="112">
        <f t="shared" si="62"/>
        <v>0.15438596491228071</v>
      </c>
      <c r="K222" s="112">
        <f t="shared" si="62"/>
        <v>0.22105263157894736</v>
      </c>
      <c r="L222" s="112">
        <f>L221/$Q$221+0.0001</f>
        <v>0.36852105263157892</v>
      </c>
      <c r="M222" s="112">
        <f t="shared" si="62"/>
        <v>4.5614035087719301E-2</v>
      </c>
      <c r="N222" s="112">
        <f t="shared" si="62"/>
        <v>0</v>
      </c>
      <c r="O222" s="112">
        <f t="shared" si="62"/>
        <v>0</v>
      </c>
      <c r="P222" s="112">
        <f t="shared" si="62"/>
        <v>4.912280701754386E-2</v>
      </c>
      <c r="Q222" s="148">
        <f t="shared" si="62"/>
        <v>1</v>
      </c>
    </row>
    <row r="223" spans="1:18" s="97" customFormat="1" ht="23.1" customHeight="1">
      <c r="A223" s="213" t="s">
        <v>58</v>
      </c>
      <c r="B223" s="231"/>
      <c r="C223" s="231"/>
      <c r="D223" s="231"/>
      <c r="E223" s="120" t="s">
        <v>68</v>
      </c>
      <c r="F223" s="121">
        <f>F149+F217</f>
        <v>0</v>
      </c>
      <c r="G223" s="121">
        <f t="shared" ref="G223:P223" si="63">G149+G217</f>
        <v>5</v>
      </c>
      <c r="H223" s="121">
        <f t="shared" si="63"/>
        <v>56</v>
      </c>
      <c r="I223" s="121">
        <f t="shared" si="63"/>
        <v>181</v>
      </c>
      <c r="J223" s="121">
        <f t="shared" si="63"/>
        <v>357</v>
      </c>
      <c r="K223" s="121">
        <f t="shared" si="63"/>
        <v>258</v>
      </c>
      <c r="L223" s="121">
        <f t="shared" si="63"/>
        <v>53</v>
      </c>
      <c r="M223" s="121">
        <f t="shared" si="63"/>
        <v>0</v>
      </c>
      <c r="N223" s="121">
        <f t="shared" si="63"/>
        <v>0</v>
      </c>
      <c r="O223" s="121">
        <f t="shared" si="63"/>
        <v>0</v>
      </c>
      <c r="P223" s="121">
        <f t="shared" si="63"/>
        <v>56</v>
      </c>
      <c r="Q223" s="122">
        <f t="shared" ref="Q223:Q226" si="64">SUM(F223:P223)</f>
        <v>966</v>
      </c>
    </row>
    <row r="224" spans="1:18" s="97" customFormat="1" ht="23.1" customHeight="1">
      <c r="A224" s="213"/>
      <c r="B224" s="231"/>
      <c r="C224" s="231"/>
      <c r="D224" s="231"/>
      <c r="E224" s="123" t="s">
        <v>69</v>
      </c>
      <c r="F224" s="121">
        <f t="shared" ref="F224:P224" si="65">F150+F218</f>
        <v>0</v>
      </c>
      <c r="G224" s="121">
        <f t="shared" si="65"/>
        <v>31</v>
      </c>
      <c r="H224" s="121">
        <f t="shared" si="65"/>
        <v>128</v>
      </c>
      <c r="I224" s="121">
        <f t="shared" si="65"/>
        <v>580</v>
      </c>
      <c r="J224" s="121">
        <f t="shared" si="65"/>
        <v>1040</v>
      </c>
      <c r="K224" s="121">
        <f t="shared" si="65"/>
        <v>1171</v>
      </c>
      <c r="L224" s="121">
        <f t="shared" si="65"/>
        <v>1994</v>
      </c>
      <c r="M224" s="121">
        <f t="shared" si="65"/>
        <v>345</v>
      </c>
      <c r="N224" s="121">
        <f t="shared" si="65"/>
        <v>9</v>
      </c>
      <c r="O224" s="121">
        <f t="shared" si="65"/>
        <v>0</v>
      </c>
      <c r="P224" s="121">
        <f t="shared" si="65"/>
        <v>27</v>
      </c>
      <c r="Q224" s="124">
        <f t="shared" si="64"/>
        <v>5325</v>
      </c>
    </row>
    <row r="225" spans="1:17" s="97" customFormat="1" ht="23.1" customHeight="1">
      <c r="A225" s="213"/>
      <c r="B225" s="231"/>
      <c r="C225" s="231"/>
      <c r="D225" s="231"/>
      <c r="E225" s="123" t="s">
        <v>70</v>
      </c>
      <c r="F225" s="121">
        <f t="shared" ref="F225:P225" si="66">F151+F219</f>
        <v>0</v>
      </c>
      <c r="G225" s="121">
        <f t="shared" si="66"/>
        <v>0</v>
      </c>
      <c r="H225" s="121">
        <f t="shared" si="66"/>
        <v>2</v>
      </c>
      <c r="I225" s="121">
        <f t="shared" si="66"/>
        <v>10</v>
      </c>
      <c r="J225" s="121">
        <f t="shared" si="66"/>
        <v>39</v>
      </c>
      <c r="K225" s="121">
        <f t="shared" si="66"/>
        <v>45</v>
      </c>
      <c r="L225" s="121">
        <f t="shared" si="66"/>
        <v>118</v>
      </c>
      <c r="M225" s="121">
        <f t="shared" si="66"/>
        <v>57</v>
      </c>
      <c r="N225" s="121">
        <f t="shared" si="66"/>
        <v>8</v>
      </c>
      <c r="O225" s="121">
        <f t="shared" si="66"/>
        <v>0</v>
      </c>
      <c r="P225" s="121">
        <f t="shared" si="66"/>
        <v>0</v>
      </c>
      <c r="Q225" s="124">
        <f t="shared" si="64"/>
        <v>279</v>
      </c>
    </row>
    <row r="226" spans="1:17" s="97" customFormat="1" ht="23.1" customHeight="1">
      <c r="A226" s="213"/>
      <c r="B226" s="231"/>
      <c r="C226" s="231"/>
      <c r="D226" s="231"/>
      <c r="E226" s="125" t="s">
        <v>71</v>
      </c>
      <c r="F226" s="126">
        <f t="shared" ref="F226:P226" si="67">F152+F220</f>
        <v>0</v>
      </c>
      <c r="G226" s="126">
        <f t="shared" si="67"/>
        <v>9</v>
      </c>
      <c r="H226" s="126">
        <f t="shared" si="67"/>
        <v>30</v>
      </c>
      <c r="I226" s="126">
        <f t="shared" si="67"/>
        <v>111</v>
      </c>
      <c r="J226" s="126">
        <f t="shared" si="67"/>
        <v>243</v>
      </c>
      <c r="K226" s="126">
        <f t="shared" si="67"/>
        <v>277</v>
      </c>
      <c r="L226" s="126">
        <f t="shared" si="67"/>
        <v>528</v>
      </c>
      <c r="M226" s="126">
        <f t="shared" si="67"/>
        <v>203</v>
      </c>
      <c r="N226" s="126">
        <f t="shared" si="67"/>
        <v>12</v>
      </c>
      <c r="O226" s="126">
        <f t="shared" si="67"/>
        <v>0</v>
      </c>
      <c r="P226" s="126">
        <f t="shared" si="67"/>
        <v>0</v>
      </c>
      <c r="Q226" s="127">
        <f t="shared" si="64"/>
        <v>1413</v>
      </c>
    </row>
    <row r="227" spans="1:17" s="97" customFormat="1" ht="23.1" customHeight="1">
      <c r="A227" s="213"/>
      <c r="B227" s="231"/>
      <c r="C227" s="231"/>
      <c r="D227" s="231"/>
      <c r="E227" s="128"/>
      <c r="F227" s="129">
        <f t="shared" ref="F227:Q227" si="68">F153+F221</f>
        <v>0</v>
      </c>
      <c r="G227" s="129">
        <f t="shared" si="68"/>
        <v>45</v>
      </c>
      <c r="H227" s="129">
        <f t="shared" si="68"/>
        <v>216</v>
      </c>
      <c r="I227" s="129">
        <f t="shared" si="68"/>
        <v>882</v>
      </c>
      <c r="J227" s="129">
        <f t="shared" si="68"/>
        <v>1679</v>
      </c>
      <c r="K227" s="129">
        <f t="shared" si="68"/>
        <v>1751</v>
      </c>
      <c r="L227" s="129">
        <f t="shared" si="68"/>
        <v>2693</v>
      </c>
      <c r="M227" s="129">
        <f t="shared" si="68"/>
        <v>605</v>
      </c>
      <c r="N227" s="129">
        <f t="shared" si="68"/>
        <v>29</v>
      </c>
      <c r="O227" s="129">
        <f t="shared" si="68"/>
        <v>0</v>
      </c>
      <c r="P227" s="129">
        <f t="shared" si="68"/>
        <v>83</v>
      </c>
      <c r="Q227" s="130">
        <f t="shared" si="68"/>
        <v>7983</v>
      </c>
    </row>
    <row r="228" spans="1:17" s="97" customFormat="1" ht="23.1" customHeight="1" thickBot="1">
      <c r="A228" s="186"/>
      <c r="B228" s="187"/>
      <c r="C228" s="187"/>
      <c r="D228" s="187"/>
      <c r="E228" s="98"/>
      <c r="F228" s="99">
        <f t="shared" ref="F228:Q228" si="69">F227/$Q$227</f>
        <v>0</v>
      </c>
      <c r="G228" s="131">
        <f t="shared" si="69"/>
        <v>5.6369785794813977E-3</v>
      </c>
      <c r="H228" s="131">
        <f t="shared" si="69"/>
        <v>2.7057497181510709E-2</v>
      </c>
      <c r="I228" s="131">
        <f t="shared" si="69"/>
        <v>0.1104847801578354</v>
      </c>
      <c r="J228" s="131">
        <f t="shared" si="69"/>
        <v>0.2103219341099837</v>
      </c>
      <c r="K228" s="131">
        <f t="shared" si="69"/>
        <v>0.21934109983715394</v>
      </c>
      <c r="L228" s="131">
        <f t="shared" si="69"/>
        <v>0.3373418514342979</v>
      </c>
      <c r="M228" s="131">
        <f t="shared" si="69"/>
        <v>7.578604534636102E-2</v>
      </c>
      <c r="N228" s="131">
        <f t="shared" si="69"/>
        <v>3.6327195289991231E-3</v>
      </c>
      <c r="O228" s="131">
        <f t="shared" si="69"/>
        <v>0</v>
      </c>
      <c r="P228" s="131">
        <f t="shared" si="69"/>
        <v>1.0397093824376801E-2</v>
      </c>
      <c r="Q228" s="100">
        <f t="shared" si="69"/>
        <v>1</v>
      </c>
    </row>
    <row r="229" spans="1:17" ht="15" customHeight="1">
      <c r="A229" s="1" t="s">
        <v>80</v>
      </c>
    </row>
    <row r="230" spans="1:17" ht="15" customHeight="1">
      <c r="A230" s="1" t="s">
        <v>81</v>
      </c>
    </row>
    <row r="231" spans="1:17" ht="24" customHeight="1"/>
    <row r="232" spans="1:17" ht="24" customHeight="1"/>
    <row r="233" spans="1:17" ht="24" customHeight="1"/>
    <row r="234" spans="1:17" ht="24" customHeight="1"/>
    <row r="235" spans="1:17" ht="24" customHeight="1"/>
    <row r="236" spans="1:17" ht="24" customHeight="1"/>
    <row r="237" spans="1:17" ht="24" customHeight="1"/>
  </sheetData>
  <mergeCells count="32">
    <mergeCell ref="P6:P7"/>
    <mergeCell ref="A1:Q1"/>
    <mergeCell ref="A5:A7"/>
    <mergeCell ref="B5:B7"/>
    <mergeCell ref="F5:P5"/>
    <mergeCell ref="Q5:Q7"/>
    <mergeCell ref="M6:M7"/>
    <mergeCell ref="F6:F7"/>
    <mergeCell ref="E5:E7"/>
    <mergeCell ref="C5:D7"/>
    <mergeCell ref="O6:O7"/>
    <mergeCell ref="G6:G7"/>
    <mergeCell ref="H6:H7"/>
    <mergeCell ref="I6:I7"/>
    <mergeCell ref="J6:J7"/>
    <mergeCell ref="K6:K7"/>
    <mergeCell ref="B149:D154"/>
    <mergeCell ref="B217:D222"/>
    <mergeCell ref="A223:D228"/>
    <mergeCell ref="N6:N7"/>
    <mergeCell ref="A155:A222"/>
    <mergeCell ref="B133:B148"/>
    <mergeCell ref="B155:B216"/>
    <mergeCell ref="C39:D39"/>
    <mergeCell ref="B70:B86"/>
    <mergeCell ref="L6:L7"/>
    <mergeCell ref="B8:B43"/>
    <mergeCell ref="B44:B69"/>
    <mergeCell ref="B87:B132"/>
    <mergeCell ref="A8:A86"/>
    <mergeCell ref="A87:A154"/>
    <mergeCell ref="E221:E222"/>
  </mergeCells>
  <phoneticPr fontId="3"/>
  <conditionalFormatting sqref="G174:P174 M175:P178 J178:L178 L175:L176 K176 J175:K175 G175:I178 K172:M172 J170:M171 N170:P173 J173:M173 G170:I173 F155:P169 F170:F200 G179:P200 F201:P221 Q155:Q221 F132:Q152 G117:G131 N117:P120 H117:M117 H118 I118:M120 H92:M93 N92:P95 H95:M95 G96:P116 F92:F131 H121:P131 H54:O55 H56:M56 F54:G57 F49:O53 F8:Q48 F64:P91 F58:O63 P49:Q63 Q64:Q131 F217:Q220">
    <cfRule type="cellIs" dxfId="1" priority="2" stopIfTrue="1" operator="equal">
      <formula>0</formula>
    </cfRule>
  </conditionalFormatting>
  <conditionalFormatting sqref="F223:P226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59" firstPageNumber="14" fitToHeight="3" orientation="portrait" r:id="rId1"/>
  <headerFooter alignWithMargins="0"/>
  <rowBreaks count="2" manualBreakCount="2">
    <brk id="86" max="16" man="1"/>
    <brk id="154" max="16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</vt:lpstr>
      <vt:lpstr>'4'!Print_Area</vt:lpstr>
      <vt:lpstr>'4'!Print_Titles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yamazakih</cp:lastModifiedBy>
  <cp:lastPrinted>2011-05-06T08:24:54Z</cp:lastPrinted>
  <dcterms:created xsi:type="dcterms:W3CDTF">2008-07-30T07:26:04Z</dcterms:created>
  <dcterms:modified xsi:type="dcterms:W3CDTF">2011-05-10T04:12:02Z</dcterms:modified>
</cp:coreProperties>
</file>