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3715" windowHeight="9855"/>
  </bookViews>
  <sheets>
    <sheet name="（7）委託面積" sheetId="1" r:id="rId1"/>
  </sheets>
  <calcPr calcId="125725"/>
</workbook>
</file>

<file path=xl/calcChain.xml><?xml version="1.0" encoding="utf-8"?>
<calcChain xmlns="http://schemas.openxmlformats.org/spreadsheetml/2006/main">
  <c r="AK47" i="1"/>
  <c r="AK48" s="1"/>
  <c r="AJ47"/>
  <c r="AI47"/>
  <c r="AH47"/>
  <c r="AG47"/>
  <c r="AG48" s="1"/>
  <c r="AF47"/>
  <c r="AE47"/>
  <c r="AD47"/>
  <c r="AC47"/>
  <c r="AB47"/>
  <c r="AB48" s="1"/>
  <c r="AA47"/>
  <c r="Z47"/>
  <c r="Y47"/>
  <c r="Y48" s="1"/>
  <c r="X47"/>
  <c r="X48" s="1"/>
  <c r="W47"/>
  <c r="V47"/>
  <c r="U47"/>
  <c r="U48" s="1"/>
  <c r="T47"/>
  <c r="S47"/>
  <c r="S48" s="1"/>
  <c r="R47"/>
  <c r="Q47"/>
  <c r="P47"/>
  <c r="O47"/>
  <c r="N47"/>
  <c r="M47"/>
  <c r="M48" s="1"/>
  <c r="L47"/>
  <c r="L48" s="1"/>
  <c r="K47"/>
  <c r="J47"/>
  <c r="I47"/>
  <c r="I48" s="1"/>
  <c r="H47"/>
  <c r="G47"/>
  <c r="F47"/>
  <c r="E47"/>
  <c r="D47"/>
  <c r="D48" s="1"/>
  <c r="C47"/>
  <c r="AL38"/>
  <c r="AL47" s="1"/>
  <c r="AH38"/>
  <c r="AB36"/>
  <c r="X36"/>
  <c r="L36"/>
  <c r="AK35"/>
  <c r="AJ35"/>
  <c r="AJ36" s="1"/>
  <c r="AG35"/>
  <c r="Y35"/>
  <c r="X35"/>
  <c r="U35"/>
  <c r="S35"/>
  <c r="R35"/>
  <c r="O35"/>
  <c r="M35"/>
  <c r="L35"/>
  <c r="I35"/>
  <c r="H35"/>
  <c r="D35"/>
  <c r="AL34"/>
  <c r="AH34"/>
  <c r="W34"/>
  <c r="W35" s="1"/>
  <c r="V34"/>
  <c r="V35" s="1"/>
  <c r="T34"/>
  <c r="P34"/>
  <c r="J34"/>
  <c r="N34" s="1"/>
  <c r="AI33"/>
  <c r="AH33" s="1"/>
  <c r="AL33" s="1"/>
  <c r="Z33"/>
  <c r="V33"/>
  <c r="Q33"/>
  <c r="P33"/>
  <c r="T33" s="1"/>
  <c r="K33"/>
  <c r="J33" s="1"/>
  <c r="N33" s="1"/>
  <c r="AI32"/>
  <c r="AI35" s="1"/>
  <c r="Q32"/>
  <c r="P32" s="1"/>
  <c r="K32"/>
  <c r="K35" s="1"/>
  <c r="J32"/>
  <c r="N32" s="1"/>
  <c r="AK31"/>
  <c r="AK36" s="1"/>
  <c r="AJ31"/>
  <c r="AG31"/>
  <c r="AG36" s="1"/>
  <c r="AE31"/>
  <c r="AE36" s="1"/>
  <c r="AD31"/>
  <c r="AD36" s="1"/>
  <c r="AC31"/>
  <c r="AC36" s="1"/>
  <c r="AB31"/>
  <c r="AA31"/>
  <c r="AA36" s="1"/>
  <c r="Y31"/>
  <c r="Y36" s="1"/>
  <c r="X31"/>
  <c r="W31"/>
  <c r="U31"/>
  <c r="U36" s="1"/>
  <c r="S31"/>
  <c r="S36" s="1"/>
  <c r="R31"/>
  <c r="R36" s="1"/>
  <c r="O31"/>
  <c r="O36" s="1"/>
  <c r="M31"/>
  <c r="M36" s="1"/>
  <c r="L31"/>
  <c r="K31"/>
  <c r="K36" s="1"/>
  <c r="I31"/>
  <c r="I36" s="1"/>
  <c r="G31"/>
  <c r="G36" s="1"/>
  <c r="F31"/>
  <c r="F36" s="1"/>
  <c r="E31"/>
  <c r="E36" s="1"/>
  <c r="C31"/>
  <c r="C36" s="1"/>
  <c r="AL30"/>
  <c r="AH30"/>
  <c r="P30"/>
  <c r="T30" s="1"/>
  <c r="AL28"/>
  <c r="AH28"/>
  <c r="P28"/>
  <c r="T28" s="1"/>
  <c r="N28"/>
  <c r="J28"/>
  <c r="D28"/>
  <c r="H28" s="1"/>
  <c r="AL27"/>
  <c r="AH27"/>
  <c r="P27"/>
  <c r="T27" s="1"/>
  <c r="AL26"/>
  <c r="AH26"/>
  <c r="P26"/>
  <c r="T26" s="1"/>
  <c r="AL25"/>
  <c r="AH25"/>
  <c r="AH24"/>
  <c r="AL24" s="1"/>
  <c r="T24"/>
  <c r="P24"/>
  <c r="AH22"/>
  <c r="AL22" s="1"/>
  <c r="T22"/>
  <c r="P22"/>
  <c r="J22"/>
  <c r="N22" s="1"/>
  <c r="H22"/>
  <c r="D22"/>
  <c r="AH19"/>
  <c r="AL19" s="1"/>
  <c r="AL18"/>
  <c r="AH18"/>
  <c r="V18"/>
  <c r="Z18" s="1"/>
  <c r="N18"/>
  <c r="J18"/>
  <c r="D18"/>
  <c r="H18" s="1"/>
  <c r="N16"/>
  <c r="J16"/>
  <c r="AI15"/>
  <c r="AH15" s="1"/>
  <c r="AL15" s="1"/>
  <c r="Q15"/>
  <c r="P15"/>
  <c r="T15" s="1"/>
  <c r="K15"/>
  <c r="J15" s="1"/>
  <c r="N15" s="1"/>
  <c r="AI14"/>
  <c r="AH14" s="1"/>
  <c r="AL14" s="1"/>
  <c r="Q14"/>
  <c r="P14" s="1"/>
  <c r="T14" s="1"/>
  <c r="K14"/>
  <c r="J14"/>
  <c r="N14" s="1"/>
  <c r="H14"/>
  <c r="D14"/>
  <c r="AH13"/>
  <c r="AL13" s="1"/>
  <c r="AF13"/>
  <c r="Q13"/>
  <c r="P13"/>
  <c r="T13" s="1"/>
  <c r="N13"/>
  <c r="J13"/>
  <c r="D13"/>
  <c r="H13" s="1"/>
  <c r="AL12"/>
  <c r="AH12"/>
  <c r="AF12"/>
  <c r="Z12"/>
  <c r="Z31" s="1"/>
  <c r="V12"/>
  <c r="V31" s="1"/>
  <c r="T12"/>
  <c r="P12"/>
  <c r="N12"/>
  <c r="J12"/>
  <c r="H12"/>
  <c r="D12"/>
  <c r="AF11"/>
  <c r="AF10"/>
  <c r="N10"/>
  <c r="J10"/>
  <c r="H10"/>
  <c r="D10"/>
  <c r="AF9"/>
  <c r="P9"/>
  <c r="T9" s="1"/>
  <c r="N9"/>
  <c r="J9"/>
  <c r="AF8"/>
  <c r="Q8"/>
  <c r="P8" s="1"/>
  <c r="J8"/>
  <c r="N8" s="1"/>
  <c r="H8"/>
  <c r="D8"/>
  <c r="AF7"/>
  <c r="AF31" s="1"/>
  <c r="AF36" s="1"/>
  <c r="H7"/>
  <c r="H31" s="1"/>
  <c r="H36" s="1"/>
  <c r="D7"/>
  <c r="D31" s="1"/>
  <c r="D36" s="1"/>
  <c r="P31" l="1"/>
  <c r="T8"/>
  <c r="T31" s="1"/>
  <c r="T36" s="1"/>
  <c r="T48" s="1"/>
  <c r="T32"/>
  <c r="T35" s="1"/>
  <c r="P35"/>
  <c r="E48"/>
  <c r="AC48"/>
  <c r="N31"/>
  <c r="W36"/>
  <c r="W48" s="1"/>
  <c r="H48"/>
  <c r="AF48"/>
  <c r="AJ48"/>
  <c r="V36"/>
  <c r="V48" s="1"/>
  <c r="AL31"/>
  <c r="N35"/>
  <c r="C48"/>
  <c r="G48"/>
  <c r="K48"/>
  <c r="O48"/>
  <c r="AA48"/>
  <c r="AE48"/>
  <c r="AI48"/>
  <c r="F48"/>
  <c r="R48"/>
  <c r="AD48"/>
  <c r="AI31"/>
  <c r="AI36" s="1"/>
  <c r="J35"/>
  <c r="J31"/>
  <c r="Q35"/>
  <c r="Q31"/>
  <c r="AH32"/>
  <c r="Z34"/>
  <c r="Z35" s="1"/>
  <c r="Z36" s="1"/>
  <c r="Z48" s="1"/>
  <c r="AH31"/>
  <c r="J36" l="1"/>
  <c r="J48" s="1"/>
  <c r="AH36"/>
  <c r="AH48" s="1"/>
  <c r="N36"/>
  <c r="N48" s="1"/>
  <c r="Q36"/>
  <c r="Q48" s="1"/>
  <c r="P36"/>
  <c r="P48" s="1"/>
  <c r="AL32"/>
  <c r="AL35" s="1"/>
  <c r="AL36" s="1"/>
  <c r="AL48" s="1"/>
  <c r="AH35"/>
</calcChain>
</file>

<file path=xl/sharedStrings.xml><?xml version="1.0" encoding="utf-8"?>
<sst xmlns="http://schemas.openxmlformats.org/spreadsheetml/2006/main" count="93" uniqueCount="62">
  <si>
    <t>(７) 市町村別委託者別委託面積</t>
    <rPh sb="4" eb="7">
      <t>シチョウソン</t>
    </rPh>
    <rPh sb="7" eb="8">
      <t>ベツ</t>
    </rPh>
    <rPh sb="8" eb="11">
      <t>イタクシャ</t>
    </rPh>
    <rPh sb="11" eb="12">
      <t>ベツ</t>
    </rPh>
    <rPh sb="12" eb="14">
      <t>イタク</t>
    </rPh>
    <rPh sb="14" eb="16">
      <t>メンセキ</t>
    </rPh>
    <phoneticPr fontId="4"/>
  </si>
  <si>
    <t>平成27年3月31日現在</t>
    <phoneticPr fontId="4"/>
  </si>
  <si>
    <t>（単位：ａ）</t>
    <rPh sb="1" eb="3">
      <t>タンイ</t>
    </rPh>
    <phoneticPr fontId="4"/>
  </si>
  <si>
    <t>県</t>
    <rPh sb="0" eb="1">
      <t>ケン</t>
    </rPh>
    <phoneticPr fontId="4"/>
  </si>
  <si>
    <t>市町村</t>
    <rPh sb="0" eb="3">
      <t>シチョウソン</t>
    </rPh>
    <phoneticPr fontId="4"/>
  </si>
  <si>
    <t>育苗</t>
    <phoneticPr fontId="4"/>
  </si>
  <si>
    <t>耕起整地</t>
    <phoneticPr fontId="4"/>
  </si>
  <si>
    <t>畝立て・マルチ</t>
    <phoneticPr fontId="4"/>
  </si>
  <si>
    <t>植付け</t>
    <phoneticPr fontId="4"/>
  </si>
  <si>
    <t>防除</t>
    <phoneticPr fontId="4"/>
  </si>
  <si>
    <t>収穫</t>
    <phoneticPr fontId="4"/>
  </si>
  <si>
    <t>B-3</t>
    <phoneticPr fontId="4"/>
  </si>
  <si>
    <t>B-4</t>
    <phoneticPr fontId="4"/>
  </si>
  <si>
    <t>計</t>
    <rPh sb="0" eb="1">
      <t>ケイ</t>
    </rPh>
    <phoneticPr fontId="4"/>
  </si>
  <si>
    <t>認定農業者</t>
  </si>
  <si>
    <t>収穫面積の合計が0.5ha以上である生産者（法人含む）</t>
  </si>
  <si>
    <t>基幹作業面積の合計が3.5ha以上の受託組織、サービス事業体</t>
  </si>
  <si>
    <t>鹿児島県</t>
    <rPh sb="0" eb="4">
      <t>カゴシマケン</t>
    </rPh>
    <phoneticPr fontId="4"/>
  </si>
  <si>
    <t>鹿児島市</t>
  </si>
  <si>
    <t>枕崎市</t>
  </si>
  <si>
    <t>指宿市</t>
  </si>
  <si>
    <t>日置市</t>
  </si>
  <si>
    <t>いちき串木野市</t>
  </si>
  <si>
    <t>南さつま市</t>
  </si>
  <si>
    <t>南九州市</t>
  </si>
  <si>
    <t>阿久根市</t>
  </si>
  <si>
    <t>出水市</t>
  </si>
  <si>
    <t>薩摩川内市</t>
    <rPh sb="0" eb="2">
      <t>サツマ</t>
    </rPh>
    <rPh sb="2" eb="4">
      <t>センダイ</t>
    </rPh>
    <rPh sb="4" eb="5">
      <t>シ</t>
    </rPh>
    <phoneticPr fontId="4"/>
  </si>
  <si>
    <t>さつま町</t>
    <rPh sb="3" eb="4">
      <t>チョウ</t>
    </rPh>
    <phoneticPr fontId="4"/>
  </si>
  <si>
    <t>長島町</t>
  </si>
  <si>
    <t>霧島市</t>
  </si>
  <si>
    <t>姶良市</t>
    <rPh sb="0" eb="3">
      <t>アイラシ</t>
    </rPh>
    <phoneticPr fontId="4"/>
  </si>
  <si>
    <t>湧水町</t>
    <rPh sb="0" eb="3">
      <t>ユウスイチョウ</t>
    </rPh>
    <phoneticPr fontId="4"/>
  </si>
  <si>
    <t>鹿屋市</t>
    <phoneticPr fontId="4"/>
  </si>
  <si>
    <t>垂水市</t>
    <phoneticPr fontId="4"/>
  </si>
  <si>
    <t>曽於市</t>
    <rPh sb="0" eb="3">
      <t>ソオシ</t>
    </rPh>
    <phoneticPr fontId="4"/>
  </si>
  <si>
    <t>志布志市</t>
    <rPh sb="0" eb="4">
      <t>シブシシ</t>
    </rPh>
    <phoneticPr fontId="4"/>
  </si>
  <si>
    <t>大崎町</t>
    <rPh sb="0" eb="2">
      <t>オオサキ</t>
    </rPh>
    <rPh sb="2" eb="3">
      <t>チョウ</t>
    </rPh>
    <phoneticPr fontId="4"/>
  </si>
  <si>
    <t>東串良町</t>
  </si>
  <si>
    <t>錦江町</t>
  </si>
  <si>
    <t>南大隅町</t>
  </si>
  <si>
    <t>肝付町</t>
  </si>
  <si>
    <t>小計</t>
    <rPh sb="0" eb="2">
      <t>ショウケイ</t>
    </rPh>
    <phoneticPr fontId="4"/>
  </si>
  <si>
    <t>西之表市</t>
  </si>
  <si>
    <t>中種子町</t>
  </si>
  <si>
    <t>南種子町</t>
  </si>
  <si>
    <t>鹿児島県合計</t>
    <rPh sb="0" eb="3">
      <t>カゴシマ</t>
    </rPh>
    <rPh sb="3" eb="4">
      <t>ケン</t>
    </rPh>
    <rPh sb="4" eb="6">
      <t>ゴウケイ</t>
    </rPh>
    <phoneticPr fontId="4"/>
  </si>
  <si>
    <t>宮崎県</t>
    <rPh sb="0" eb="2">
      <t>ミヤザキ</t>
    </rPh>
    <rPh sb="2" eb="3">
      <t>ケン</t>
    </rPh>
    <phoneticPr fontId="4"/>
  </si>
  <si>
    <t>宮崎市</t>
    <rPh sb="0" eb="3">
      <t>ミヤザキシ</t>
    </rPh>
    <phoneticPr fontId="4"/>
  </si>
  <si>
    <t>都城市</t>
  </si>
  <si>
    <t>小林市</t>
  </si>
  <si>
    <t>西都市</t>
    <rPh sb="0" eb="3">
      <t>サイトシ</t>
    </rPh>
    <phoneticPr fontId="4"/>
  </si>
  <si>
    <t>えびの市</t>
  </si>
  <si>
    <t>三股町</t>
    <rPh sb="0" eb="1">
      <t>サン</t>
    </rPh>
    <rPh sb="1" eb="2">
      <t>マタ</t>
    </rPh>
    <rPh sb="2" eb="3">
      <t>チョウ</t>
    </rPh>
    <phoneticPr fontId="4"/>
  </si>
  <si>
    <t>高原町</t>
    <rPh sb="0" eb="2">
      <t>タカハラ</t>
    </rPh>
    <rPh sb="2" eb="3">
      <t>チョウ</t>
    </rPh>
    <phoneticPr fontId="4"/>
  </si>
  <si>
    <t>高鍋町</t>
    <rPh sb="0" eb="2">
      <t>タカナベ</t>
    </rPh>
    <rPh sb="2" eb="3">
      <t>チョウ</t>
    </rPh>
    <phoneticPr fontId="4"/>
  </si>
  <si>
    <t>新富町</t>
    <rPh sb="0" eb="3">
      <t>シントミチョウ</t>
    </rPh>
    <phoneticPr fontId="4"/>
  </si>
  <si>
    <t>川南町</t>
    <rPh sb="0" eb="3">
      <t>カワミナミチョウ</t>
    </rPh>
    <phoneticPr fontId="4"/>
  </si>
  <si>
    <t>宮崎県合計</t>
    <rPh sb="0" eb="2">
      <t>ミヤザキ</t>
    </rPh>
    <rPh sb="2" eb="3">
      <t>ケン</t>
    </rPh>
    <rPh sb="3" eb="5">
      <t>ゴウケイ</t>
    </rPh>
    <phoneticPr fontId="4"/>
  </si>
  <si>
    <t>総合計</t>
    <rPh sb="0" eb="2">
      <t>ソウゴウ</t>
    </rPh>
    <rPh sb="2" eb="3">
      <t>ケイ</t>
    </rPh>
    <phoneticPr fontId="4"/>
  </si>
  <si>
    <t>（注１）市町村は、委託者が委託したほ場の場所により分類。</t>
    <rPh sb="1" eb="2">
      <t>チュウ</t>
    </rPh>
    <rPh sb="4" eb="7">
      <t>シチョウソン</t>
    </rPh>
    <rPh sb="9" eb="11">
      <t>イタク</t>
    </rPh>
    <rPh sb="11" eb="12">
      <t>モノ</t>
    </rPh>
    <rPh sb="13" eb="15">
      <t>イタク</t>
    </rPh>
    <rPh sb="18" eb="19">
      <t>バ</t>
    </rPh>
    <rPh sb="20" eb="22">
      <t>バショ</t>
    </rPh>
    <rPh sb="25" eb="27">
      <t>ブンルイ</t>
    </rPh>
    <phoneticPr fontId="4"/>
  </si>
  <si>
    <t>（注２）Ｂ-３の数値は基幹作業面積の合計が3.5ha以上である共同利用組織の構成員による基幹作業の共同利用を行った面積。</t>
    <rPh sb="1" eb="2">
      <t>チュウ</t>
    </rPh>
    <rPh sb="8" eb="10">
      <t>スウチ</t>
    </rPh>
    <rPh sb="11" eb="13">
      <t>キカン</t>
    </rPh>
    <rPh sb="13" eb="15">
      <t>サギョウ</t>
    </rPh>
    <rPh sb="15" eb="17">
      <t>メンセキ</t>
    </rPh>
    <rPh sb="18" eb="20">
      <t>ゴウケイ</t>
    </rPh>
    <rPh sb="26" eb="28">
      <t>イジョウ</t>
    </rPh>
    <rPh sb="31" eb="33">
      <t>キョウドウ</t>
    </rPh>
    <rPh sb="33" eb="35">
      <t>リヨウ</t>
    </rPh>
    <rPh sb="35" eb="37">
      <t>ソシキ</t>
    </rPh>
    <rPh sb="38" eb="41">
      <t>コウセイイン</t>
    </rPh>
    <rPh sb="44" eb="46">
      <t>キカン</t>
    </rPh>
    <rPh sb="46" eb="48">
      <t>サギョウ</t>
    </rPh>
    <rPh sb="49" eb="51">
      <t>キョウドウ</t>
    </rPh>
    <rPh sb="51" eb="53">
      <t>リヨウ</t>
    </rPh>
    <rPh sb="54" eb="55">
      <t>オコナ</t>
    </rPh>
    <rPh sb="57" eb="59">
      <t>メンセキ</t>
    </rPh>
    <phoneticPr fontId="4"/>
  </si>
</sst>
</file>

<file path=xl/styles.xml><?xml version="1.0" encoding="utf-8"?>
<styleSheet xmlns="http://schemas.openxmlformats.org/spreadsheetml/2006/main">
  <numFmts count="1">
    <numFmt numFmtId="176" formatCode="#,##0.0;[Red]\-#,##0.0"/>
  </numFmts>
  <fonts count="11">
    <font>
      <sz val="11"/>
      <color theme="1"/>
      <name val="ＭＳ Ｐゴシック"/>
      <family val="2"/>
      <charset val="128"/>
      <scheme val="minor"/>
    </font>
    <font>
      <sz val="11"/>
      <name val="ＭＳ Ｐゴシック"/>
      <family val="3"/>
      <charset val="128"/>
    </font>
    <font>
      <sz val="16"/>
      <color indexed="8"/>
      <name val="ＭＳ Ｐ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u/>
      <sz val="11"/>
      <name val="ＭＳ Ｐゴシック"/>
      <family val="3"/>
      <charset val="128"/>
    </font>
    <font>
      <sz val="10"/>
      <name val="ＭＳ Ｐゴシック"/>
      <family val="3"/>
      <charset val="128"/>
    </font>
    <font>
      <b/>
      <sz val="11"/>
      <name val="ＭＳ Ｐゴシック"/>
      <family val="3"/>
      <charset val="128"/>
    </font>
    <font>
      <sz val="8"/>
      <name val="ＭＳ Ｐゴシック"/>
      <family val="3"/>
      <charset val="128"/>
    </font>
    <font>
      <sz val="11"/>
      <color indexed="8"/>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60">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bottom style="medium">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5" fillId="0" borderId="0"/>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0" borderId="0">
      <alignment vertical="center"/>
    </xf>
  </cellStyleXfs>
  <cellXfs count="127">
    <xf numFmtId="0" fontId="0" fillId="0" borderId="0" xfId="0">
      <alignment vertical="center"/>
    </xf>
    <xf numFmtId="0" fontId="2" fillId="0" borderId="0" xfId="1" applyFont="1">
      <alignment vertical="center"/>
    </xf>
    <xf numFmtId="0" fontId="1" fillId="0" borderId="0" xfId="1">
      <alignment vertical="center"/>
    </xf>
    <xf numFmtId="0" fontId="1" fillId="0" borderId="0" xfId="2">
      <alignment vertical="center"/>
    </xf>
    <xf numFmtId="0" fontId="1" fillId="0" borderId="0" xfId="2" applyAlignment="1">
      <alignment horizontal="right" vertical="center"/>
    </xf>
    <xf numFmtId="0" fontId="1" fillId="0" borderId="10" xfId="1" applyBorder="1" applyAlignment="1">
      <alignment vertical="center"/>
    </xf>
    <xf numFmtId="0" fontId="1" fillId="0" borderId="11" xfId="1" applyBorder="1" applyAlignment="1">
      <alignment vertical="center"/>
    </xf>
    <xf numFmtId="0" fontId="1" fillId="0" borderId="7" xfId="1" applyBorder="1" applyAlignment="1">
      <alignment horizontal="left" vertical="center"/>
    </xf>
    <xf numFmtId="176" fontId="0" fillId="3" borderId="24" xfId="4" applyNumberFormat="1" applyFont="1" applyFill="1" applyBorder="1">
      <alignment vertical="center"/>
    </xf>
    <xf numFmtId="176" fontId="0" fillId="3" borderId="25" xfId="4" applyNumberFormat="1" applyFont="1" applyFill="1" applyBorder="1">
      <alignment vertical="center"/>
    </xf>
    <xf numFmtId="176" fontId="0" fillId="3" borderId="26" xfId="4" applyNumberFormat="1" applyFont="1" applyFill="1" applyBorder="1">
      <alignment vertical="center"/>
    </xf>
    <xf numFmtId="176" fontId="0" fillId="0" borderId="27" xfId="4" applyNumberFormat="1" applyFont="1" applyFill="1" applyBorder="1">
      <alignment vertical="center"/>
    </xf>
    <xf numFmtId="176" fontId="0" fillId="0" borderId="24" xfId="4" applyNumberFormat="1" applyFont="1" applyFill="1" applyBorder="1">
      <alignment vertical="center"/>
    </xf>
    <xf numFmtId="176" fontId="0" fillId="0" borderId="26" xfId="4" applyNumberFormat="1" applyFont="1" applyFill="1" applyBorder="1">
      <alignment vertical="center"/>
    </xf>
    <xf numFmtId="176" fontId="0" fillId="0" borderId="25" xfId="4" applyNumberFormat="1" applyFont="1" applyFill="1" applyBorder="1">
      <alignment vertical="center"/>
    </xf>
    <xf numFmtId="176" fontId="0" fillId="3" borderId="27" xfId="4" applyNumberFormat="1" applyFont="1" applyFill="1" applyBorder="1">
      <alignment vertical="center"/>
    </xf>
    <xf numFmtId="176" fontId="0" fillId="3" borderId="28" xfId="4" applyNumberFormat="1" applyFont="1" applyFill="1" applyBorder="1">
      <alignment vertical="center"/>
    </xf>
    <xf numFmtId="0" fontId="1" fillId="0" borderId="28" xfId="1" applyBorder="1" applyAlignment="1">
      <alignment horizontal="left" vertical="center"/>
    </xf>
    <xf numFmtId="176" fontId="0" fillId="3" borderId="29" xfId="4" applyNumberFormat="1" applyFont="1" applyFill="1" applyBorder="1">
      <alignment vertical="center"/>
    </xf>
    <xf numFmtId="176" fontId="0" fillId="0" borderId="28" xfId="4" applyNumberFormat="1" applyFont="1" applyFill="1" applyBorder="1">
      <alignment vertical="center"/>
    </xf>
    <xf numFmtId="176" fontId="0" fillId="0" borderId="29" xfId="4" applyNumberFormat="1" applyFont="1" applyFill="1" applyBorder="1">
      <alignment vertical="center"/>
    </xf>
    <xf numFmtId="176" fontId="0" fillId="0" borderId="28" xfId="4" quotePrefix="1" applyNumberFormat="1" applyFont="1" applyFill="1" applyBorder="1" applyAlignment="1">
      <alignment horizontal="right" vertical="center"/>
    </xf>
    <xf numFmtId="176" fontId="0" fillId="3" borderId="30" xfId="4" applyNumberFormat="1" applyFont="1" applyFill="1" applyBorder="1">
      <alignment vertical="center"/>
    </xf>
    <xf numFmtId="176" fontId="0" fillId="0" borderId="31" xfId="4" applyNumberFormat="1" applyFont="1" applyFill="1" applyBorder="1">
      <alignment vertical="center"/>
    </xf>
    <xf numFmtId="176" fontId="0" fillId="0" borderId="30" xfId="4" applyNumberFormat="1" applyFont="1" applyFill="1" applyBorder="1">
      <alignment vertical="center"/>
    </xf>
    <xf numFmtId="176" fontId="0" fillId="3" borderId="32" xfId="4" applyNumberFormat="1" applyFont="1" applyFill="1" applyBorder="1">
      <alignment vertical="center"/>
    </xf>
    <xf numFmtId="176" fontId="0" fillId="3" borderId="31" xfId="4" applyNumberFormat="1" applyFont="1" applyFill="1" applyBorder="1">
      <alignment vertical="center"/>
    </xf>
    <xf numFmtId="0" fontId="1" fillId="0" borderId="33" xfId="1" applyBorder="1" applyAlignment="1">
      <alignment horizontal="left" vertical="center"/>
    </xf>
    <xf numFmtId="0" fontId="1" fillId="0" borderId="31" xfId="1" applyBorder="1" applyAlignment="1">
      <alignment horizontal="left" vertical="center"/>
    </xf>
    <xf numFmtId="176" fontId="0" fillId="3" borderId="34" xfId="4" applyNumberFormat="1" applyFont="1" applyFill="1" applyBorder="1">
      <alignment vertical="center"/>
    </xf>
    <xf numFmtId="176" fontId="0" fillId="0" borderId="34" xfId="4" applyNumberFormat="1" applyFont="1" applyFill="1" applyBorder="1">
      <alignment vertical="center"/>
    </xf>
    <xf numFmtId="176" fontId="0" fillId="3" borderId="35" xfId="4" applyNumberFormat="1" applyFont="1" applyFill="1" applyBorder="1">
      <alignment vertical="center"/>
    </xf>
    <xf numFmtId="0" fontId="1" fillId="0" borderId="36" xfId="1" applyBorder="1" applyAlignment="1">
      <alignment horizontal="center" vertical="center"/>
    </xf>
    <xf numFmtId="176" fontId="0" fillId="3" borderId="37" xfId="4" applyNumberFormat="1" applyFont="1" applyFill="1" applyBorder="1">
      <alignment vertical="center"/>
    </xf>
    <xf numFmtId="176" fontId="0" fillId="3" borderId="38" xfId="4" applyNumberFormat="1" applyFont="1" applyFill="1" applyBorder="1">
      <alignment vertical="center"/>
    </xf>
    <xf numFmtId="176" fontId="0" fillId="3" borderId="14" xfId="4" applyNumberFormat="1" applyFont="1" applyFill="1" applyBorder="1">
      <alignment vertical="center"/>
    </xf>
    <xf numFmtId="176" fontId="0" fillId="0" borderId="39" xfId="4" applyNumberFormat="1" applyFont="1" applyFill="1" applyBorder="1">
      <alignment vertical="center"/>
    </xf>
    <xf numFmtId="176" fontId="0" fillId="0" borderId="37" xfId="4" applyNumberFormat="1" applyFont="1" applyFill="1" applyBorder="1">
      <alignment vertical="center"/>
    </xf>
    <xf numFmtId="176" fontId="0" fillId="0" borderId="38" xfId="4" applyNumberFormat="1" applyFont="1" applyFill="1" applyBorder="1">
      <alignment vertical="center"/>
    </xf>
    <xf numFmtId="176" fontId="0" fillId="3" borderId="39" xfId="4" applyNumberFormat="1" applyFont="1" applyFill="1" applyBorder="1">
      <alignment vertical="center"/>
    </xf>
    <xf numFmtId="176" fontId="0" fillId="3" borderId="36" xfId="4" applyNumberFormat="1" applyFont="1" applyFill="1" applyBorder="1">
      <alignment vertical="center"/>
    </xf>
    <xf numFmtId="0" fontId="1" fillId="0" borderId="40" xfId="1" applyBorder="1" applyAlignment="1">
      <alignment horizontal="left" vertical="center"/>
    </xf>
    <xf numFmtId="176" fontId="0" fillId="3" borderId="41" xfId="4" applyNumberFormat="1" applyFont="1" applyFill="1" applyBorder="1">
      <alignment vertical="center"/>
    </xf>
    <xf numFmtId="176" fontId="0" fillId="3" borderId="42" xfId="4" applyNumberFormat="1" applyFont="1" applyFill="1" applyBorder="1">
      <alignment vertical="center"/>
    </xf>
    <xf numFmtId="176" fontId="0" fillId="0" borderId="33" xfId="4" applyNumberFormat="1" applyFont="1" applyFill="1" applyBorder="1">
      <alignment vertical="center"/>
    </xf>
    <xf numFmtId="176" fontId="0" fillId="0" borderId="41" xfId="4" applyNumberFormat="1" applyFont="1" applyFill="1" applyBorder="1">
      <alignment vertical="center"/>
    </xf>
    <xf numFmtId="176" fontId="0" fillId="0" borderId="43" xfId="4" applyNumberFormat="1" applyFont="1" applyFill="1" applyBorder="1">
      <alignment vertical="center"/>
    </xf>
    <xf numFmtId="176" fontId="0" fillId="3" borderId="43" xfId="4" applyNumberFormat="1" applyFont="1" applyFill="1" applyBorder="1">
      <alignment vertical="center"/>
    </xf>
    <xf numFmtId="176" fontId="0" fillId="3" borderId="33" xfId="4" applyNumberFormat="1" applyFont="1" applyFill="1" applyBorder="1">
      <alignment vertical="center"/>
    </xf>
    <xf numFmtId="0" fontId="1" fillId="0" borderId="44" xfId="1" applyBorder="1" applyAlignment="1">
      <alignment horizontal="left" vertical="center"/>
    </xf>
    <xf numFmtId="176" fontId="0" fillId="0" borderId="44" xfId="4" applyNumberFormat="1" applyFont="1" applyFill="1" applyBorder="1">
      <alignment vertical="center"/>
    </xf>
    <xf numFmtId="176" fontId="0" fillId="0" borderId="35" xfId="4" applyNumberFormat="1" applyFont="1" applyFill="1" applyBorder="1">
      <alignment vertical="center"/>
    </xf>
    <xf numFmtId="176" fontId="0" fillId="3" borderId="44" xfId="4" applyNumberFormat="1" applyFont="1" applyFill="1" applyBorder="1">
      <alignment vertical="center"/>
    </xf>
    <xf numFmtId="0" fontId="1" fillId="0" borderId="45" xfId="1" applyBorder="1" applyAlignment="1">
      <alignment horizontal="center" vertical="center"/>
    </xf>
    <xf numFmtId="176" fontId="0" fillId="0" borderId="37" xfId="4" applyNumberFormat="1" applyFont="1" applyBorder="1">
      <alignment vertical="center"/>
    </xf>
    <xf numFmtId="176" fontId="0" fillId="0" borderId="38" xfId="4" applyNumberFormat="1" applyFont="1" applyBorder="1">
      <alignment vertical="center"/>
    </xf>
    <xf numFmtId="176" fontId="0" fillId="0" borderId="36" xfId="4" applyNumberFormat="1" applyFont="1" applyBorder="1">
      <alignment vertical="center"/>
    </xf>
    <xf numFmtId="176" fontId="0" fillId="0" borderId="39" xfId="4" applyNumberFormat="1" applyFont="1" applyBorder="1">
      <alignment vertical="center"/>
    </xf>
    <xf numFmtId="176" fontId="0" fillId="0" borderId="45" xfId="4" applyNumberFormat="1" applyFont="1" applyBorder="1">
      <alignment vertical="center"/>
    </xf>
    <xf numFmtId="0" fontId="8" fillId="2" borderId="46" xfId="1" applyFont="1" applyFill="1" applyBorder="1" applyAlignment="1">
      <alignment horizontal="left" vertical="center"/>
    </xf>
    <xf numFmtId="176" fontId="0" fillId="2" borderId="47" xfId="4" applyNumberFormat="1" applyFont="1" applyFill="1" applyBorder="1">
      <alignment vertical="center"/>
    </xf>
    <xf numFmtId="176" fontId="0" fillId="2" borderId="48" xfId="4" applyNumberFormat="1" applyFont="1" applyFill="1" applyBorder="1">
      <alignment vertical="center"/>
    </xf>
    <xf numFmtId="176" fontId="0" fillId="2" borderId="49" xfId="4" applyNumberFormat="1" applyFont="1" applyFill="1" applyBorder="1">
      <alignment vertical="center"/>
    </xf>
    <xf numFmtId="176" fontId="0" fillId="2" borderId="50" xfId="4" applyNumberFormat="1" applyFont="1" applyFill="1" applyBorder="1">
      <alignment vertical="center"/>
    </xf>
    <xf numFmtId="176" fontId="0" fillId="2" borderId="51" xfId="4" applyNumberFormat="1" applyFont="1" applyFill="1" applyBorder="1">
      <alignment vertical="center"/>
    </xf>
    <xf numFmtId="0" fontId="1" fillId="0" borderId="27" xfId="1" applyBorder="1" applyAlignment="1">
      <alignment horizontal="left" vertical="center"/>
    </xf>
    <xf numFmtId="176" fontId="0" fillId="0" borderId="24" xfId="4" applyNumberFormat="1" applyFont="1" applyBorder="1">
      <alignment vertical="center"/>
    </xf>
    <xf numFmtId="176" fontId="0" fillId="0" borderId="25" xfId="4" applyNumberFormat="1" applyFont="1" applyBorder="1">
      <alignment vertical="center"/>
    </xf>
    <xf numFmtId="176" fontId="0" fillId="0" borderId="27" xfId="4" applyNumberFormat="1" applyFont="1" applyBorder="1">
      <alignment vertical="center"/>
    </xf>
    <xf numFmtId="176" fontId="0" fillId="0" borderId="53" xfId="4" applyNumberFormat="1" applyFont="1" applyBorder="1">
      <alignment vertical="center"/>
    </xf>
    <xf numFmtId="176" fontId="0" fillId="0" borderId="54" xfId="4" applyNumberFormat="1" applyFont="1" applyBorder="1">
      <alignment vertical="center"/>
    </xf>
    <xf numFmtId="176" fontId="0" fillId="0" borderId="41" xfId="4" applyNumberFormat="1" applyFont="1" applyBorder="1">
      <alignment vertical="center"/>
    </xf>
    <xf numFmtId="176" fontId="0" fillId="0" borderId="43" xfId="4" applyNumberFormat="1" applyFont="1" applyBorder="1">
      <alignment vertical="center"/>
    </xf>
    <xf numFmtId="176" fontId="0" fillId="0" borderId="33" xfId="4" applyNumberFormat="1" applyFont="1" applyBorder="1">
      <alignment vertical="center"/>
    </xf>
    <xf numFmtId="176" fontId="0" fillId="0" borderId="55" xfId="4" applyNumberFormat="1" applyFont="1" applyBorder="1">
      <alignment vertical="center"/>
    </xf>
    <xf numFmtId="176" fontId="0" fillId="0" borderId="56" xfId="4" applyNumberFormat="1" applyFont="1" applyBorder="1">
      <alignment vertical="center"/>
    </xf>
    <xf numFmtId="176" fontId="0" fillId="0" borderId="29" xfId="4" applyNumberFormat="1" applyFont="1" applyBorder="1">
      <alignment vertical="center"/>
    </xf>
    <xf numFmtId="176" fontId="0" fillId="0" borderId="26" xfId="4" applyNumberFormat="1" applyFont="1" applyBorder="1">
      <alignment vertical="center"/>
    </xf>
    <xf numFmtId="176" fontId="0" fillId="0" borderId="28" xfId="4" applyNumberFormat="1" applyFont="1" applyBorder="1">
      <alignment vertical="center"/>
    </xf>
    <xf numFmtId="176" fontId="0" fillId="0" borderId="57" xfId="4" applyNumberFormat="1" applyFont="1" applyBorder="1">
      <alignment vertical="center"/>
    </xf>
    <xf numFmtId="176" fontId="0" fillId="0" borderId="58" xfId="4" applyNumberFormat="1" applyFont="1" applyBorder="1">
      <alignment vertical="center"/>
    </xf>
    <xf numFmtId="0" fontId="8" fillId="4" borderId="46" xfId="1" applyFont="1" applyFill="1" applyBorder="1" applyAlignment="1">
      <alignment horizontal="left" vertical="center"/>
    </xf>
    <xf numFmtId="176" fontId="0" fillId="4" borderId="47" xfId="4" applyNumberFormat="1" applyFont="1" applyFill="1" applyBorder="1">
      <alignment vertical="center"/>
    </xf>
    <xf numFmtId="176" fontId="0" fillId="4" borderId="48" xfId="4" applyNumberFormat="1" applyFont="1" applyFill="1" applyBorder="1">
      <alignment vertical="center"/>
    </xf>
    <xf numFmtId="176" fontId="0" fillId="4" borderId="49" xfId="4" applyNumberFormat="1" applyFont="1" applyFill="1" applyBorder="1">
      <alignment vertical="center"/>
    </xf>
    <xf numFmtId="176" fontId="0" fillId="4" borderId="50" xfId="4" applyNumberFormat="1" applyFont="1" applyFill="1" applyBorder="1">
      <alignment vertical="center"/>
    </xf>
    <xf numFmtId="176" fontId="0" fillId="4" borderId="51" xfId="4" applyNumberFormat="1" applyFont="1" applyFill="1" applyBorder="1">
      <alignment vertical="center"/>
    </xf>
    <xf numFmtId="176" fontId="0" fillId="5" borderId="18" xfId="4" applyNumberFormat="1" applyFont="1" applyFill="1" applyBorder="1">
      <alignment vertical="center"/>
    </xf>
    <xf numFmtId="176" fontId="0" fillId="5" borderId="20" xfId="4" applyNumberFormat="1" applyFont="1" applyFill="1" applyBorder="1">
      <alignment vertical="center"/>
    </xf>
    <xf numFmtId="176" fontId="0" fillId="5" borderId="21" xfId="4" applyNumberFormat="1" applyFont="1" applyFill="1" applyBorder="1">
      <alignment vertical="center"/>
    </xf>
    <xf numFmtId="176" fontId="0" fillId="5" borderId="22" xfId="4" applyNumberFormat="1" applyFont="1" applyFill="1" applyBorder="1">
      <alignment vertical="center"/>
    </xf>
    <xf numFmtId="176" fontId="0" fillId="5" borderId="19" xfId="4" applyNumberFormat="1" applyFont="1" applyFill="1" applyBorder="1">
      <alignment vertical="center"/>
    </xf>
    <xf numFmtId="0" fontId="9" fillId="0" borderId="0" xfId="0" applyFont="1" applyFill="1">
      <alignment vertical="center"/>
    </xf>
    <xf numFmtId="0" fontId="0" fillId="0" borderId="0" xfId="0" applyAlignment="1">
      <alignment horizontal="center" vertical="center"/>
    </xf>
    <xf numFmtId="0" fontId="1" fillId="0" borderId="0" xfId="1" applyFont="1" applyFill="1">
      <alignment vertical="center"/>
    </xf>
    <xf numFmtId="0" fontId="1" fillId="0" borderId="0" xfId="2" applyFont="1" applyFill="1">
      <alignment vertical="center"/>
    </xf>
    <xf numFmtId="0" fontId="7" fillId="0" borderId="14" xfId="1" applyFont="1" applyBorder="1" applyAlignment="1">
      <alignment horizontal="left" vertical="center" wrapText="1"/>
    </xf>
    <xf numFmtId="0" fontId="7" fillId="0" borderId="20" xfId="1" applyFont="1" applyBorder="1" applyAlignment="1">
      <alignment horizontal="left" vertical="center" wrapText="1"/>
    </xf>
    <xf numFmtId="0" fontId="1" fillId="2" borderId="17" xfId="1" applyFill="1" applyBorder="1" applyAlignment="1">
      <alignment horizontal="center" vertical="center" textRotation="255"/>
    </xf>
    <xf numFmtId="0" fontId="1" fillId="2" borderId="23" xfId="1" applyFill="1" applyBorder="1" applyAlignment="1">
      <alignment horizontal="center" vertical="center" textRotation="255"/>
    </xf>
    <xf numFmtId="0" fontId="1" fillId="4" borderId="52" xfId="1" applyFill="1" applyBorder="1" applyAlignment="1">
      <alignment horizontal="center" vertical="center" textRotation="255"/>
    </xf>
    <xf numFmtId="0" fontId="1" fillId="0" borderId="17" xfId="1" applyBorder="1" applyAlignment="1">
      <alignment horizontal="center" vertical="center" textRotation="255"/>
    </xf>
    <xf numFmtId="0" fontId="1" fillId="0" borderId="23" xfId="1" applyBorder="1" applyAlignment="1">
      <alignment horizontal="center" vertical="center" textRotation="255"/>
    </xf>
    <xf numFmtId="0" fontId="8" fillId="5" borderId="23" xfId="1" applyFont="1" applyFill="1" applyBorder="1" applyAlignment="1">
      <alignment horizontal="center" vertical="center"/>
    </xf>
    <xf numFmtId="0" fontId="8" fillId="5" borderId="59" xfId="1" applyFont="1" applyFill="1" applyBorder="1" applyAlignment="1">
      <alignment horizontal="center" vertical="center"/>
    </xf>
    <xf numFmtId="0" fontId="1" fillId="0" borderId="9" xfId="1" applyBorder="1" applyAlignment="1">
      <alignment horizontal="center" vertical="center"/>
    </xf>
    <xf numFmtId="0" fontId="1" fillId="0" borderId="7" xfId="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5" xfId="1" applyBorder="1" applyAlignment="1">
      <alignment horizontal="center" vertical="center"/>
    </xf>
    <xf numFmtId="0" fontId="1" fillId="0" borderId="21" xfId="1" applyBorder="1" applyAlignment="1">
      <alignment horizontal="center" vertical="center"/>
    </xf>
    <xf numFmtId="0" fontId="1" fillId="0" borderId="10" xfId="1" applyBorder="1" applyAlignment="1">
      <alignment horizontal="center" vertical="center"/>
    </xf>
    <xf numFmtId="0" fontId="1" fillId="0" borderId="16" xfId="1" applyBorder="1" applyAlignment="1">
      <alignment horizontal="center" vertical="center"/>
    </xf>
    <xf numFmtId="0" fontId="1" fillId="0" borderId="22" xfId="1" applyBorder="1" applyAlignment="1">
      <alignment horizontal="center" vertical="center"/>
    </xf>
    <xf numFmtId="0" fontId="1" fillId="0" borderId="11" xfId="1" applyBorder="1" applyAlignment="1">
      <alignment horizontal="center" vertical="center"/>
    </xf>
    <xf numFmtId="0" fontId="1" fillId="0" borderId="13" xfId="1" applyBorder="1" applyAlignment="1">
      <alignment horizontal="center" vertical="center"/>
    </xf>
    <xf numFmtId="0" fontId="1" fillId="0" borderId="17" xfId="1" applyBorder="1" applyAlignment="1">
      <alignment horizontal="center" vertical="center"/>
    </xf>
    <xf numFmtId="0" fontId="1" fillId="0" borderId="23" xfId="1" applyBorder="1" applyAlignment="1">
      <alignment horizontal="center" vertical="center"/>
    </xf>
    <xf numFmtId="0" fontId="1" fillId="0" borderId="8" xfId="1" applyBorder="1" applyAlignment="1">
      <alignment horizontal="center" vertical="center"/>
    </xf>
    <xf numFmtId="0" fontId="1" fillId="0" borderId="6" xfId="1" applyBorder="1" applyAlignment="1">
      <alignment horizontal="center" vertical="center"/>
    </xf>
    <xf numFmtId="0" fontId="1" fillId="0" borderId="18" xfId="1" applyBorder="1" applyAlignment="1">
      <alignment horizontal="center" vertical="center"/>
    </xf>
    <xf numFmtId="0" fontId="6" fillId="0" borderId="0" xfId="3" applyFont="1" applyFill="1" applyBorder="1" applyAlignment="1">
      <alignment horizontal="right" vertical="center"/>
    </xf>
    <xf numFmtId="0" fontId="1" fillId="0" borderId="1" xfId="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cellXfs>
  <cellStyles count="7">
    <cellStyle name="桁区切り 2" xfId="4"/>
    <cellStyle name="標準" xfId="0" builtinId="0"/>
    <cellStyle name="標準 2" xfId="5"/>
    <cellStyle name="標準 2 2" xfId="2"/>
    <cellStyle name="標準 3" xfId="1"/>
    <cellStyle name="標準_いも進捗状況（事務所打合せ用）19.7.19" xfId="3"/>
    <cellStyle name="湪戀恽X"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L3127"/>
  <sheetViews>
    <sheetView tabSelected="1" zoomScale="70" zoomScaleNormal="70" workbookViewId="0">
      <pane xSplit="2" ySplit="6" topLeftCell="C7" activePane="bottomRight" state="frozenSplit"/>
      <selection pane="topRight" activeCell="K1" sqref="K1"/>
      <selection pane="bottomLeft" activeCell="A11" sqref="A11"/>
      <selection pane="bottomRight" activeCell="D24" sqref="D24"/>
    </sheetView>
  </sheetViews>
  <sheetFormatPr defaultRowHeight="13.5"/>
  <cols>
    <col min="1" max="1" width="5.375" style="2" customWidth="1"/>
    <col min="2" max="2" width="14.375" style="2" customWidth="1"/>
    <col min="3" max="4" width="8.375" style="2" customWidth="1"/>
    <col min="5" max="7" width="10.125" style="2" customWidth="1"/>
    <col min="8" max="8" width="8.375" style="3" customWidth="1"/>
    <col min="9" max="10" width="8.375" style="2" customWidth="1"/>
    <col min="11" max="13" width="10.125" style="3" customWidth="1"/>
    <col min="14" max="16" width="8.375" style="3" customWidth="1"/>
    <col min="17" max="19" width="10.125" style="3" customWidth="1"/>
    <col min="20" max="22" width="8.375" style="3" customWidth="1"/>
    <col min="23" max="25" width="10.125" style="3" customWidth="1"/>
    <col min="26" max="28" width="8.375" style="3" customWidth="1"/>
    <col min="29" max="31" width="10.125" style="3" customWidth="1"/>
    <col min="32" max="34" width="8.375" style="3" customWidth="1"/>
    <col min="35" max="37" width="10.375" style="3" customWidth="1"/>
    <col min="38" max="38" width="8.375" style="3" customWidth="1"/>
    <col min="39" max="16384" width="9" style="2"/>
  </cols>
  <sheetData>
    <row r="1" spans="1:38" ht="18.75">
      <c r="A1" s="1" t="s">
        <v>0</v>
      </c>
      <c r="AH1" s="121" t="s">
        <v>1</v>
      </c>
      <c r="AI1" s="121"/>
      <c r="AJ1" s="121"/>
      <c r="AK1" s="121"/>
      <c r="AL1" s="121"/>
    </row>
    <row r="2" spans="1:38" ht="21.75" customHeight="1" thickBot="1">
      <c r="AL2" s="4" t="s">
        <v>2</v>
      </c>
    </row>
    <row r="3" spans="1:38" ht="28.5" customHeight="1">
      <c r="A3" s="122" t="s">
        <v>3</v>
      </c>
      <c r="B3" s="123" t="s">
        <v>4</v>
      </c>
      <c r="C3" s="124" t="s">
        <v>5</v>
      </c>
      <c r="D3" s="125"/>
      <c r="E3" s="125"/>
      <c r="F3" s="125"/>
      <c r="G3" s="125"/>
      <c r="H3" s="126"/>
      <c r="I3" s="125" t="s">
        <v>6</v>
      </c>
      <c r="J3" s="125"/>
      <c r="K3" s="125"/>
      <c r="L3" s="125"/>
      <c r="M3" s="125"/>
      <c r="N3" s="125"/>
      <c r="O3" s="124" t="s">
        <v>7</v>
      </c>
      <c r="P3" s="125"/>
      <c r="Q3" s="125"/>
      <c r="R3" s="125"/>
      <c r="S3" s="125"/>
      <c r="T3" s="126"/>
      <c r="U3" s="125" t="s">
        <v>8</v>
      </c>
      <c r="V3" s="125"/>
      <c r="W3" s="125"/>
      <c r="X3" s="125"/>
      <c r="Y3" s="125"/>
      <c r="Z3" s="125"/>
      <c r="AA3" s="124" t="s">
        <v>9</v>
      </c>
      <c r="AB3" s="125"/>
      <c r="AC3" s="125"/>
      <c r="AD3" s="125"/>
      <c r="AE3" s="125"/>
      <c r="AF3" s="126"/>
      <c r="AG3" s="125" t="s">
        <v>10</v>
      </c>
      <c r="AH3" s="125"/>
      <c r="AI3" s="125"/>
      <c r="AJ3" s="125"/>
      <c r="AK3" s="125"/>
      <c r="AL3" s="126"/>
    </row>
    <row r="4" spans="1:38">
      <c r="A4" s="119"/>
      <c r="B4" s="106"/>
      <c r="C4" s="118" t="s">
        <v>11</v>
      </c>
      <c r="D4" s="105" t="s">
        <v>12</v>
      </c>
      <c r="E4" s="5"/>
      <c r="F4" s="5"/>
      <c r="G4" s="6"/>
      <c r="H4" s="108" t="s">
        <v>13</v>
      </c>
      <c r="I4" s="114" t="s">
        <v>11</v>
      </c>
      <c r="J4" s="105" t="s">
        <v>12</v>
      </c>
      <c r="K4" s="5"/>
      <c r="L4" s="5"/>
      <c r="M4" s="6"/>
      <c r="N4" s="105" t="s">
        <v>13</v>
      </c>
      <c r="O4" s="118" t="s">
        <v>11</v>
      </c>
      <c r="P4" s="105" t="s">
        <v>12</v>
      </c>
      <c r="Q4" s="5"/>
      <c r="R4" s="5"/>
      <c r="S4" s="6"/>
      <c r="T4" s="108" t="s">
        <v>13</v>
      </c>
      <c r="U4" s="114" t="s">
        <v>11</v>
      </c>
      <c r="V4" s="105" t="s">
        <v>12</v>
      </c>
      <c r="W4" s="5"/>
      <c r="X4" s="5"/>
      <c r="Y4" s="6"/>
      <c r="Z4" s="105" t="s">
        <v>13</v>
      </c>
      <c r="AA4" s="115" t="s">
        <v>11</v>
      </c>
      <c r="AB4" s="105" t="s">
        <v>12</v>
      </c>
      <c r="AC4" s="5"/>
      <c r="AD4" s="5"/>
      <c r="AE4" s="6"/>
      <c r="AF4" s="108" t="s">
        <v>13</v>
      </c>
      <c r="AG4" s="111" t="s">
        <v>11</v>
      </c>
      <c r="AH4" s="105" t="s">
        <v>12</v>
      </c>
      <c r="AI4" s="5"/>
      <c r="AJ4" s="5"/>
      <c r="AK4" s="5"/>
      <c r="AL4" s="108" t="s">
        <v>13</v>
      </c>
    </row>
    <row r="5" spans="1:38">
      <c r="A5" s="119"/>
      <c r="B5" s="106"/>
      <c r="C5" s="119"/>
      <c r="D5" s="106"/>
      <c r="E5" s="96" t="s">
        <v>14</v>
      </c>
      <c r="F5" s="96" t="s">
        <v>15</v>
      </c>
      <c r="G5" s="96" t="s">
        <v>16</v>
      </c>
      <c r="H5" s="109"/>
      <c r="I5" s="112"/>
      <c r="J5" s="106"/>
      <c r="K5" s="96" t="s">
        <v>14</v>
      </c>
      <c r="L5" s="96" t="s">
        <v>15</v>
      </c>
      <c r="M5" s="96" t="s">
        <v>16</v>
      </c>
      <c r="N5" s="106"/>
      <c r="O5" s="119"/>
      <c r="P5" s="106"/>
      <c r="Q5" s="96" t="s">
        <v>14</v>
      </c>
      <c r="R5" s="96" t="s">
        <v>15</v>
      </c>
      <c r="S5" s="96" t="s">
        <v>16</v>
      </c>
      <c r="T5" s="109"/>
      <c r="U5" s="112"/>
      <c r="V5" s="106"/>
      <c r="W5" s="96" t="s">
        <v>14</v>
      </c>
      <c r="X5" s="96" t="s">
        <v>15</v>
      </c>
      <c r="Y5" s="96" t="s">
        <v>16</v>
      </c>
      <c r="Z5" s="106"/>
      <c r="AA5" s="116"/>
      <c r="AB5" s="106"/>
      <c r="AC5" s="96" t="s">
        <v>14</v>
      </c>
      <c r="AD5" s="96" t="s">
        <v>15</v>
      </c>
      <c r="AE5" s="96" t="s">
        <v>16</v>
      </c>
      <c r="AF5" s="109"/>
      <c r="AG5" s="112"/>
      <c r="AH5" s="106"/>
      <c r="AI5" s="96" t="s">
        <v>14</v>
      </c>
      <c r="AJ5" s="96" t="s">
        <v>15</v>
      </c>
      <c r="AK5" s="96" t="s">
        <v>16</v>
      </c>
      <c r="AL5" s="109"/>
    </row>
    <row r="6" spans="1:38" ht="68.25" customHeight="1" thickBot="1">
      <c r="A6" s="120"/>
      <c r="B6" s="107"/>
      <c r="C6" s="120"/>
      <c r="D6" s="107"/>
      <c r="E6" s="97"/>
      <c r="F6" s="97"/>
      <c r="G6" s="97"/>
      <c r="H6" s="110"/>
      <c r="I6" s="113"/>
      <c r="J6" s="107"/>
      <c r="K6" s="97"/>
      <c r="L6" s="97"/>
      <c r="M6" s="97"/>
      <c r="N6" s="107"/>
      <c r="O6" s="120"/>
      <c r="P6" s="107"/>
      <c r="Q6" s="97"/>
      <c r="R6" s="97"/>
      <c r="S6" s="97"/>
      <c r="T6" s="110"/>
      <c r="U6" s="113"/>
      <c r="V6" s="107"/>
      <c r="W6" s="97"/>
      <c r="X6" s="97"/>
      <c r="Y6" s="97"/>
      <c r="Z6" s="107"/>
      <c r="AA6" s="117"/>
      <c r="AB6" s="107"/>
      <c r="AC6" s="97"/>
      <c r="AD6" s="97"/>
      <c r="AE6" s="97"/>
      <c r="AF6" s="110"/>
      <c r="AG6" s="113"/>
      <c r="AH6" s="107"/>
      <c r="AI6" s="97"/>
      <c r="AJ6" s="97"/>
      <c r="AK6" s="97"/>
      <c r="AL6" s="110"/>
    </row>
    <row r="7" spans="1:38" ht="24" customHeight="1">
      <c r="A7" s="98" t="s">
        <v>17</v>
      </c>
      <c r="B7" s="7" t="s">
        <v>18</v>
      </c>
      <c r="C7" s="8"/>
      <c r="D7" s="9">
        <f>+E7+F7+G7</f>
        <v>73</v>
      </c>
      <c r="E7" s="10"/>
      <c r="F7" s="9"/>
      <c r="G7" s="9">
        <v>73</v>
      </c>
      <c r="H7" s="11">
        <f>+D7+C7</f>
        <v>73</v>
      </c>
      <c r="I7" s="12"/>
      <c r="J7" s="13"/>
      <c r="K7" s="14"/>
      <c r="L7" s="14"/>
      <c r="M7" s="14"/>
      <c r="N7" s="11"/>
      <c r="O7" s="12"/>
      <c r="P7" s="13"/>
      <c r="Q7" s="14"/>
      <c r="R7" s="14"/>
      <c r="S7" s="14"/>
      <c r="T7" s="11"/>
      <c r="U7" s="8"/>
      <c r="V7" s="9"/>
      <c r="W7" s="9"/>
      <c r="X7" s="9"/>
      <c r="Y7" s="9"/>
      <c r="Z7" s="15"/>
      <c r="AA7" s="8">
        <v>409</v>
      </c>
      <c r="AB7" s="9"/>
      <c r="AC7" s="9"/>
      <c r="AD7" s="9"/>
      <c r="AE7" s="9"/>
      <c r="AF7" s="15">
        <f>AA7+AB7</f>
        <v>409</v>
      </c>
      <c r="AG7" s="8"/>
      <c r="AH7" s="10"/>
      <c r="AI7" s="9"/>
      <c r="AJ7" s="9"/>
      <c r="AK7" s="9"/>
      <c r="AL7" s="16"/>
    </row>
    <row r="8" spans="1:38" ht="24" customHeight="1">
      <c r="A8" s="98"/>
      <c r="B8" s="17" t="s">
        <v>19</v>
      </c>
      <c r="C8" s="18"/>
      <c r="D8" s="10">
        <f t="shared" ref="D8" si="0">+E8+F8+G8</f>
        <v>152.5</v>
      </c>
      <c r="E8" s="10"/>
      <c r="F8" s="10">
        <v>152.5</v>
      </c>
      <c r="G8" s="10"/>
      <c r="H8" s="19">
        <f>C8+D8</f>
        <v>152.5</v>
      </c>
      <c r="I8" s="20"/>
      <c r="J8" s="13">
        <f t="shared" ref="J8:J28" si="1">+K8+L8+M8</f>
        <v>37</v>
      </c>
      <c r="K8" s="13"/>
      <c r="L8" s="13">
        <v>37</v>
      </c>
      <c r="M8" s="13"/>
      <c r="N8" s="19">
        <f>I8+J8</f>
        <v>37</v>
      </c>
      <c r="O8" s="20"/>
      <c r="P8" s="13">
        <f t="shared" ref="P8" si="2">+Q8+R8+S8</f>
        <v>165</v>
      </c>
      <c r="Q8" s="13">
        <f>39+10</f>
        <v>49</v>
      </c>
      <c r="R8" s="13">
        <v>116</v>
      </c>
      <c r="S8" s="13"/>
      <c r="T8" s="19">
        <f>O8+P8</f>
        <v>165</v>
      </c>
      <c r="U8" s="18"/>
      <c r="V8" s="10"/>
      <c r="W8" s="10"/>
      <c r="X8" s="10"/>
      <c r="Y8" s="10"/>
      <c r="Z8" s="16"/>
      <c r="AA8" s="18">
        <v>97</v>
      </c>
      <c r="AB8" s="10"/>
      <c r="AC8" s="10"/>
      <c r="AD8" s="10"/>
      <c r="AE8" s="10"/>
      <c r="AF8" s="16">
        <f>AA8+AB8</f>
        <v>97</v>
      </c>
      <c r="AG8" s="18"/>
      <c r="AH8" s="10"/>
      <c r="AI8" s="10"/>
      <c r="AJ8" s="10"/>
      <c r="AK8" s="10"/>
      <c r="AL8" s="16"/>
    </row>
    <row r="9" spans="1:38" ht="24" customHeight="1">
      <c r="A9" s="98"/>
      <c r="B9" s="17" t="s">
        <v>20</v>
      </c>
      <c r="C9" s="18"/>
      <c r="D9" s="10"/>
      <c r="E9" s="10"/>
      <c r="F9" s="10"/>
      <c r="G9" s="10"/>
      <c r="H9" s="21"/>
      <c r="I9" s="20"/>
      <c r="J9" s="13">
        <f t="shared" si="1"/>
        <v>20</v>
      </c>
      <c r="K9" s="13"/>
      <c r="L9" s="13">
        <v>20</v>
      </c>
      <c r="M9" s="13"/>
      <c r="N9" s="19">
        <f>I9+J9</f>
        <v>20</v>
      </c>
      <c r="O9" s="20"/>
      <c r="P9" s="13">
        <f>+Q9+R9+S9</f>
        <v>92.7</v>
      </c>
      <c r="Q9" s="13">
        <v>12.5</v>
      </c>
      <c r="R9" s="13">
        <v>80.2</v>
      </c>
      <c r="S9" s="13"/>
      <c r="T9" s="19">
        <f>O9+P9</f>
        <v>92.7</v>
      </c>
      <c r="U9" s="18"/>
      <c r="V9" s="10"/>
      <c r="W9" s="10"/>
      <c r="X9" s="10"/>
      <c r="Y9" s="10"/>
      <c r="Z9" s="16"/>
      <c r="AA9" s="18">
        <v>459</v>
      </c>
      <c r="AB9" s="10"/>
      <c r="AC9" s="10"/>
      <c r="AD9" s="10"/>
      <c r="AE9" s="10"/>
      <c r="AF9" s="16">
        <f>AA9+AB9</f>
        <v>459</v>
      </c>
      <c r="AG9" s="18"/>
      <c r="AH9" s="10"/>
      <c r="AI9" s="10"/>
      <c r="AJ9" s="10"/>
      <c r="AK9" s="10"/>
      <c r="AL9" s="16"/>
    </row>
    <row r="10" spans="1:38" ht="24" customHeight="1">
      <c r="A10" s="98"/>
      <c r="B10" s="17" t="s">
        <v>21</v>
      </c>
      <c r="C10" s="18"/>
      <c r="D10" s="10">
        <f t="shared" ref="D10:D12" si="3">+E10+F10+G10</f>
        <v>21</v>
      </c>
      <c r="E10" s="10">
        <v>6</v>
      </c>
      <c r="F10" s="10">
        <v>15</v>
      </c>
      <c r="G10" s="10"/>
      <c r="H10" s="19">
        <f>C10+D10</f>
        <v>21</v>
      </c>
      <c r="I10" s="20"/>
      <c r="J10" s="13">
        <f t="shared" si="1"/>
        <v>20.5</v>
      </c>
      <c r="K10" s="13"/>
      <c r="L10" s="13">
        <v>20.5</v>
      </c>
      <c r="M10" s="13"/>
      <c r="N10" s="19">
        <f t="shared" ref="N10" si="4">I10+J10</f>
        <v>20.5</v>
      </c>
      <c r="O10" s="20"/>
      <c r="P10" s="13"/>
      <c r="Q10" s="13"/>
      <c r="R10" s="13"/>
      <c r="S10" s="13"/>
      <c r="T10" s="19"/>
      <c r="U10" s="18"/>
      <c r="V10" s="10"/>
      <c r="W10" s="10"/>
      <c r="X10" s="10"/>
      <c r="Y10" s="10"/>
      <c r="Z10" s="16"/>
      <c r="AA10" s="18">
        <v>656.6</v>
      </c>
      <c r="AB10" s="10"/>
      <c r="AC10" s="10"/>
      <c r="AD10" s="10"/>
      <c r="AE10" s="10"/>
      <c r="AF10" s="16">
        <f t="shared" ref="AF10" si="5">AA10+AB10</f>
        <v>656.6</v>
      </c>
      <c r="AG10" s="18"/>
      <c r="AH10" s="10"/>
      <c r="AI10" s="10"/>
      <c r="AJ10" s="10"/>
      <c r="AK10" s="10"/>
      <c r="AL10" s="16"/>
    </row>
    <row r="11" spans="1:38" ht="24" customHeight="1">
      <c r="A11" s="98"/>
      <c r="B11" s="17" t="s">
        <v>22</v>
      </c>
      <c r="C11" s="18"/>
      <c r="D11" s="10"/>
      <c r="E11" s="10"/>
      <c r="F11" s="10"/>
      <c r="G11" s="10"/>
      <c r="H11" s="19"/>
      <c r="I11" s="20"/>
      <c r="J11" s="13"/>
      <c r="K11" s="13"/>
      <c r="L11" s="13"/>
      <c r="M11" s="13"/>
      <c r="N11" s="19"/>
      <c r="O11" s="20"/>
      <c r="P11" s="13"/>
      <c r="Q11" s="13"/>
      <c r="R11" s="13"/>
      <c r="S11" s="13"/>
      <c r="T11" s="19"/>
      <c r="U11" s="18"/>
      <c r="V11" s="10"/>
      <c r="W11" s="10"/>
      <c r="X11" s="10"/>
      <c r="Y11" s="10"/>
      <c r="Z11" s="16"/>
      <c r="AA11" s="18">
        <v>76</v>
      </c>
      <c r="AB11" s="10"/>
      <c r="AC11" s="10"/>
      <c r="AD11" s="10"/>
      <c r="AE11" s="10"/>
      <c r="AF11" s="16">
        <f>AA11+AB11</f>
        <v>76</v>
      </c>
      <c r="AG11" s="18"/>
      <c r="AH11" s="10"/>
      <c r="AI11" s="10"/>
      <c r="AJ11" s="10"/>
      <c r="AK11" s="10"/>
      <c r="AL11" s="16"/>
    </row>
    <row r="12" spans="1:38" ht="24" customHeight="1">
      <c r="A12" s="98"/>
      <c r="B12" s="17" t="s">
        <v>23</v>
      </c>
      <c r="C12" s="18"/>
      <c r="D12" s="10">
        <f t="shared" si="3"/>
        <v>133.19999999999999</v>
      </c>
      <c r="E12" s="10">
        <v>35.200000000000003</v>
      </c>
      <c r="F12" s="10">
        <v>98</v>
      </c>
      <c r="G12" s="10"/>
      <c r="H12" s="19">
        <f t="shared" ref="H12" si="6">C12+D12</f>
        <v>133.19999999999999</v>
      </c>
      <c r="I12" s="20"/>
      <c r="J12" s="13">
        <f t="shared" si="1"/>
        <v>4</v>
      </c>
      <c r="K12" s="13"/>
      <c r="L12" s="13">
        <v>4</v>
      </c>
      <c r="M12" s="13"/>
      <c r="N12" s="19">
        <f t="shared" ref="N12:N28" si="7">I12+J12</f>
        <v>4</v>
      </c>
      <c r="O12" s="20"/>
      <c r="P12" s="13">
        <f t="shared" ref="P12:P30" si="8">+Q12+R12+S12</f>
        <v>68</v>
      </c>
      <c r="Q12" s="13">
        <v>49</v>
      </c>
      <c r="R12" s="13">
        <v>19</v>
      </c>
      <c r="S12" s="13"/>
      <c r="T12" s="19">
        <f t="shared" ref="T12:T30" si="9">O12+P12</f>
        <v>68</v>
      </c>
      <c r="U12" s="18"/>
      <c r="V12" s="10">
        <f t="shared" ref="V12" si="10">+W12+X12+Y12</f>
        <v>4</v>
      </c>
      <c r="W12" s="10"/>
      <c r="X12" s="10">
        <v>4</v>
      </c>
      <c r="Y12" s="10"/>
      <c r="Z12" s="16">
        <f t="shared" ref="Z12" si="11">U12+V12</f>
        <v>4</v>
      </c>
      <c r="AA12" s="18">
        <v>1303.2</v>
      </c>
      <c r="AB12" s="10"/>
      <c r="AC12" s="10"/>
      <c r="AD12" s="10"/>
      <c r="AE12" s="10"/>
      <c r="AF12" s="16">
        <f t="shared" ref="AF12:AF13" si="12">AA12+AB12</f>
        <v>1303.2</v>
      </c>
      <c r="AG12" s="18"/>
      <c r="AH12" s="10">
        <f t="shared" ref="AH12:AH34" si="13">+AI12+AJ12+AK12</f>
        <v>50</v>
      </c>
      <c r="AI12" s="10">
        <v>28</v>
      </c>
      <c r="AJ12" s="10">
        <v>22</v>
      </c>
      <c r="AK12" s="10"/>
      <c r="AL12" s="16">
        <f>AG12+AH12</f>
        <v>50</v>
      </c>
    </row>
    <row r="13" spans="1:38" ht="24" customHeight="1">
      <c r="A13" s="98"/>
      <c r="B13" s="17" t="s">
        <v>24</v>
      </c>
      <c r="C13" s="18"/>
      <c r="D13" s="10">
        <f>+E13+F13+G13</f>
        <v>451.1</v>
      </c>
      <c r="E13" s="10">
        <v>241.2</v>
      </c>
      <c r="F13" s="10">
        <v>209.9</v>
      </c>
      <c r="G13" s="10"/>
      <c r="H13" s="19">
        <f>+D13+C13</f>
        <v>451.1</v>
      </c>
      <c r="I13" s="20"/>
      <c r="J13" s="13">
        <f t="shared" si="1"/>
        <v>122.3</v>
      </c>
      <c r="K13" s="13">
        <v>18.3</v>
      </c>
      <c r="L13" s="13">
        <v>74</v>
      </c>
      <c r="M13" s="13">
        <v>30</v>
      </c>
      <c r="N13" s="19">
        <f t="shared" si="7"/>
        <v>122.3</v>
      </c>
      <c r="O13" s="20"/>
      <c r="P13" s="13">
        <f t="shared" si="8"/>
        <v>340.4</v>
      </c>
      <c r="Q13" s="13">
        <f>65+5</f>
        <v>70</v>
      </c>
      <c r="R13" s="13">
        <v>161.4</v>
      </c>
      <c r="S13" s="13">
        <v>109</v>
      </c>
      <c r="T13" s="19">
        <f t="shared" si="9"/>
        <v>340.4</v>
      </c>
      <c r="U13" s="18"/>
      <c r="V13" s="10"/>
      <c r="W13" s="10"/>
      <c r="X13" s="10"/>
      <c r="Y13" s="10"/>
      <c r="Z13" s="16"/>
      <c r="AA13" s="18">
        <v>400.2</v>
      </c>
      <c r="AB13" s="10"/>
      <c r="AC13" s="10"/>
      <c r="AD13" s="10"/>
      <c r="AE13" s="10"/>
      <c r="AF13" s="16">
        <f t="shared" si="12"/>
        <v>400.2</v>
      </c>
      <c r="AG13" s="18"/>
      <c r="AH13" s="10">
        <f t="shared" si="13"/>
        <v>173.5</v>
      </c>
      <c r="AI13" s="10">
        <v>34</v>
      </c>
      <c r="AJ13" s="10">
        <v>50</v>
      </c>
      <c r="AK13" s="10">
        <v>89.5</v>
      </c>
      <c r="AL13" s="16">
        <f t="shared" ref="AL13:AL28" si="14">AG13+AH13</f>
        <v>173.5</v>
      </c>
    </row>
    <row r="14" spans="1:38" ht="24" customHeight="1">
      <c r="A14" s="98"/>
      <c r="B14" s="17" t="s">
        <v>25</v>
      </c>
      <c r="C14" s="18"/>
      <c r="D14" s="10">
        <f t="shared" ref="D14" si="15">+E14+F14+G14</f>
        <v>32.700000000000003</v>
      </c>
      <c r="E14" s="10">
        <v>21.7</v>
      </c>
      <c r="F14" s="10">
        <v>11</v>
      </c>
      <c r="G14" s="10"/>
      <c r="H14" s="19">
        <f t="shared" ref="H14" si="16">C14+D14</f>
        <v>32.700000000000003</v>
      </c>
      <c r="I14" s="20"/>
      <c r="J14" s="13">
        <f t="shared" si="1"/>
        <v>172.8</v>
      </c>
      <c r="K14" s="13">
        <f>118.3+19</f>
        <v>137.30000000000001</v>
      </c>
      <c r="L14" s="13">
        <v>35.5</v>
      </c>
      <c r="M14" s="13"/>
      <c r="N14" s="19">
        <f t="shared" si="7"/>
        <v>172.8</v>
      </c>
      <c r="O14" s="20"/>
      <c r="P14" s="13">
        <f t="shared" si="8"/>
        <v>47</v>
      </c>
      <c r="Q14" s="13">
        <f>32+15</f>
        <v>47</v>
      </c>
      <c r="R14" s="13"/>
      <c r="S14" s="13"/>
      <c r="T14" s="19">
        <f t="shared" si="9"/>
        <v>47</v>
      </c>
      <c r="U14" s="18"/>
      <c r="V14" s="10"/>
      <c r="W14" s="10"/>
      <c r="X14" s="10"/>
      <c r="Y14" s="10"/>
      <c r="Z14" s="16"/>
      <c r="AA14" s="18"/>
      <c r="AB14" s="10"/>
      <c r="AC14" s="10"/>
      <c r="AD14" s="10"/>
      <c r="AE14" s="10"/>
      <c r="AF14" s="16"/>
      <c r="AG14" s="18"/>
      <c r="AH14" s="10">
        <f t="shared" si="13"/>
        <v>511.29999999999995</v>
      </c>
      <c r="AI14" s="10">
        <f>181.1+42</f>
        <v>223.1</v>
      </c>
      <c r="AJ14" s="10">
        <v>288.2</v>
      </c>
      <c r="AK14" s="10"/>
      <c r="AL14" s="16">
        <f t="shared" si="14"/>
        <v>511.29999999999995</v>
      </c>
    </row>
    <row r="15" spans="1:38" ht="24" customHeight="1">
      <c r="A15" s="98"/>
      <c r="B15" s="17" t="s">
        <v>26</v>
      </c>
      <c r="C15" s="18"/>
      <c r="D15" s="10"/>
      <c r="E15" s="10"/>
      <c r="F15" s="10"/>
      <c r="G15" s="10"/>
      <c r="H15" s="19"/>
      <c r="I15" s="20"/>
      <c r="J15" s="13">
        <f t="shared" si="1"/>
        <v>198</v>
      </c>
      <c r="K15" s="13">
        <f>66+77</f>
        <v>143</v>
      </c>
      <c r="L15" s="13">
        <v>55</v>
      </c>
      <c r="M15" s="13"/>
      <c r="N15" s="19">
        <f t="shared" si="7"/>
        <v>198</v>
      </c>
      <c r="O15" s="20"/>
      <c r="P15" s="13">
        <f t="shared" si="8"/>
        <v>84</v>
      </c>
      <c r="Q15" s="13">
        <f>10+25</f>
        <v>35</v>
      </c>
      <c r="R15" s="13">
        <v>49</v>
      </c>
      <c r="S15" s="13"/>
      <c r="T15" s="19">
        <f t="shared" si="9"/>
        <v>84</v>
      </c>
      <c r="U15" s="18"/>
      <c r="V15" s="10"/>
      <c r="W15" s="10"/>
      <c r="X15" s="10"/>
      <c r="Y15" s="10"/>
      <c r="Z15" s="16"/>
      <c r="AA15" s="18"/>
      <c r="AB15" s="10"/>
      <c r="AC15" s="10"/>
      <c r="AD15" s="10"/>
      <c r="AE15" s="10"/>
      <c r="AF15" s="16"/>
      <c r="AG15" s="18"/>
      <c r="AH15" s="10">
        <f t="shared" si="13"/>
        <v>520.20000000000005</v>
      </c>
      <c r="AI15" s="10">
        <f>212+35</f>
        <v>247</v>
      </c>
      <c r="AJ15" s="10">
        <v>273.2</v>
      </c>
      <c r="AK15" s="10"/>
      <c r="AL15" s="16">
        <f t="shared" si="14"/>
        <v>520.20000000000005</v>
      </c>
    </row>
    <row r="16" spans="1:38" ht="24" customHeight="1">
      <c r="A16" s="98"/>
      <c r="B16" s="17" t="s">
        <v>27</v>
      </c>
      <c r="C16" s="18"/>
      <c r="D16" s="10"/>
      <c r="E16" s="10"/>
      <c r="F16" s="10"/>
      <c r="G16" s="10"/>
      <c r="H16" s="21"/>
      <c r="I16" s="20"/>
      <c r="J16" s="13">
        <f t="shared" si="1"/>
        <v>20.2</v>
      </c>
      <c r="K16" s="13">
        <v>20.2</v>
      </c>
      <c r="L16" s="13"/>
      <c r="M16" s="13"/>
      <c r="N16" s="19">
        <f t="shared" si="7"/>
        <v>20.2</v>
      </c>
      <c r="O16" s="20"/>
      <c r="P16" s="13"/>
      <c r="Q16" s="13"/>
      <c r="R16" s="13"/>
      <c r="S16" s="13"/>
      <c r="T16" s="19"/>
      <c r="U16" s="18"/>
      <c r="V16" s="10"/>
      <c r="W16" s="10"/>
      <c r="X16" s="10"/>
      <c r="Y16" s="10"/>
      <c r="Z16" s="16"/>
      <c r="AA16" s="18"/>
      <c r="AB16" s="10"/>
      <c r="AC16" s="10"/>
      <c r="AD16" s="10"/>
      <c r="AE16" s="10"/>
      <c r="AF16" s="16"/>
      <c r="AG16" s="18"/>
      <c r="AH16" s="10"/>
      <c r="AI16" s="10"/>
      <c r="AJ16" s="10"/>
      <c r="AK16" s="10"/>
      <c r="AL16" s="16"/>
    </row>
    <row r="17" spans="1:38" ht="24" customHeight="1">
      <c r="A17" s="98"/>
      <c r="B17" s="17" t="s">
        <v>28</v>
      </c>
      <c r="C17" s="22"/>
      <c r="D17" s="10"/>
      <c r="E17" s="10"/>
      <c r="F17" s="10"/>
      <c r="G17" s="10"/>
      <c r="H17" s="23"/>
      <c r="I17" s="24"/>
      <c r="J17" s="13"/>
      <c r="K17" s="13"/>
      <c r="L17" s="13"/>
      <c r="M17" s="13"/>
      <c r="N17" s="23"/>
      <c r="O17" s="24"/>
      <c r="P17" s="13"/>
      <c r="Q17" s="13"/>
      <c r="R17" s="13"/>
      <c r="S17" s="13"/>
      <c r="T17" s="23"/>
      <c r="U17" s="22"/>
      <c r="V17" s="25"/>
      <c r="W17" s="10"/>
      <c r="X17" s="10"/>
      <c r="Y17" s="10"/>
      <c r="Z17" s="26"/>
      <c r="AA17" s="18"/>
      <c r="AB17" s="10"/>
      <c r="AC17" s="10"/>
      <c r="AD17" s="10"/>
      <c r="AE17" s="10"/>
      <c r="AF17" s="26"/>
      <c r="AG17" s="22"/>
      <c r="AH17" s="10"/>
      <c r="AI17" s="10"/>
      <c r="AJ17" s="10"/>
      <c r="AK17" s="10"/>
      <c r="AL17" s="16"/>
    </row>
    <row r="18" spans="1:38" ht="24" customHeight="1">
      <c r="A18" s="98"/>
      <c r="B18" s="27" t="s">
        <v>29</v>
      </c>
      <c r="C18" s="18"/>
      <c r="D18" s="10">
        <f t="shared" ref="D18" si="17">+E18+F18+G18</f>
        <v>25</v>
      </c>
      <c r="E18" s="10">
        <v>25</v>
      </c>
      <c r="F18" s="10"/>
      <c r="G18" s="10"/>
      <c r="H18" s="19">
        <f>C18+D18</f>
        <v>25</v>
      </c>
      <c r="I18" s="20"/>
      <c r="J18" s="13">
        <f t="shared" si="1"/>
        <v>22</v>
      </c>
      <c r="K18" s="13">
        <v>7</v>
      </c>
      <c r="L18" s="13">
        <v>15</v>
      </c>
      <c r="M18" s="13"/>
      <c r="N18" s="19">
        <f t="shared" si="7"/>
        <v>22</v>
      </c>
      <c r="O18" s="20"/>
      <c r="P18" s="13"/>
      <c r="Q18" s="13"/>
      <c r="R18" s="13"/>
      <c r="S18" s="13"/>
      <c r="T18" s="19"/>
      <c r="U18" s="18"/>
      <c r="V18" s="10">
        <f t="shared" ref="V18:V34" si="18">+W18+X18+Y18</f>
        <v>20</v>
      </c>
      <c r="W18" s="10">
        <v>20</v>
      </c>
      <c r="X18" s="10"/>
      <c r="Y18" s="10"/>
      <c r="Z18" s="16">
        <f t="shared" ref="Z18" si="19">U18+V18</f>
        <v>20</v>
      </c>
      <c r="AA18" s="18"/>
      <c r="AB18" s="10"/>
      <c r="AC18" s="10"/>
      <c r="AD18" s="10"/>
      <c r="AE18" s="10"/>
      <c r="AF18" s="16"/>
      <c r="AG18" s="18"/>
      <c r="AH18" s="10">
        <f t="shared" si="13"/>
        <v>195.4</v>
      </c>
      <c r="AI18" s="10">
        <v>59.4</v>
      </c>
      <c r="AJ18" s="10">
        <v>136</v>
      </c>
      <c r="AK18" s="10"/>
      <c r="AL18" s="16">
        <f t="shared" si="14"/>
        <v>195.4</v>
      </c>
    </row>
    <row r="19" spans="1:38" ht="24" customHeight="1">
      <c r="A19" s="98"/>
      <c r="B19" s="17" t="s">
        <v>30</v>
      </c>
      <c r="C19" s="18"/>
      <c r="D19" s="10"/>
      <c r="E19" s="10"/>
      <c r="F19" s="10"/>
      <c r="G19" s="10"/>
      <c r="H19" s="19"/>
      <c r="I19" s="20"/>
      <c r="J19" s="13"/>
      <c r="K19" s="13"/>
      <c r="L19" s="13"/>
      <c r="M19" s="13"/>
      <c r="N19" s="19"/>
      <c r="O19" s="20"/>
      <c r="P19" s="13"/>
      <c r="Q19" s="13"/>
      <c r="R19" s="13"/>
      <c r="S19" s="13"/>
      <c r="T19" s="19"/>
      <c r="U19" s="18"/>
      <c r="V19" s="10"/>
      <c r="W19" s="10"/>
      <c r="X19" s="10"/>
      <c r="Y19" s="10"/>
      <c r="Z19" s="16"/>
      <c r="AA19" s="18"/>
      <c r="AB19" s="10"/>
      <c r="AC19" s="10"/>
      <c r="AD19" s="10"/>
      <c r="AE19" s="10"/>
      <c r="AF19" s="16"/>
      <c r="AG19" s="18"/>
      <c r="AH19" s="10">
        <f t="shared" si="13"/>
        <v>20</v>
      </c>
      <c r="AI19" s="10">
        <v>20</v>
      </c>
      <c r="AJ19" s="10"/>
      <c r="AK19" s="10"/>
      <c r="AL19" s="16">
        <f t="shared" si="14"/>
        <v>20</v>
      </c>
    </row>
    <row r="20" spans="1:38" ht="24" customHeight="1">
      <c r="A20" s="98"/>
      <c r="B20" s="17" t="s">
        <v>31</v>
      </c>
      <c r="C20" s="18"/>
      <c r="D20" s="10"/>
      <c r="E20" s="10"/>
      <c r="F20" s="10"/>
      <c r="G20" s="10"/>
      <c r="H20" s="19"/>
      <c r="I20" s="20"/>
      <c r="J20" s="13"/>
      <c r="K20" s="13"/>
      <c r="L20" s="13"/>
      <c r="M20" s="13"/>
      <c r="N20" s="19"/>
      <c r="O20" s="20"/>
      <c r="P20" s="13"/>
      <c r="Q20" s="13"/>
      <c r="R20" s="13"/>
      <c r="S20" s="13"/>
      <c r="T20" s="19"/>
      <c r="U20" s="18"/>
      <c r="V20" s="10"/>
      <c r="W20" s="10"/>
      <c r="X20" s="10"/>
      <c r="Y20" s="10"/>
      <c r="Z20" s="16"/>
      <c r="AA20" s="18"/>
      <c r="AB20" s="10"/>
      <c r="AC20" s="10"/>
      <c r="AD20" s="10"/>
      <c r="AE20" s="10"/>
      <c r="AF20" s="16"/>
      <c r="AG20" s="18"/>
      <c r="AH20" s="10"/>
      <c r="AI20" s="10"/>
      <c r="AJ20" s="10"/>
      <c r="AK20" s="10"/>
      <c r="AL20" s="16"/>
    </row>
    <row r="21" spans="1:38" ht="24" customHeight="1">
      <c r="A21" s="98"/>
      <c r="B21" s="17" t="s">
        <v>32</v>
      </c>
      <c r="C21" s="18"/>
      <c r="D21" s="10"/>
      <c r="E21" s="10"/>
      <c r="F21" s="10"/>
      <c r="G21" s="10"/>
      <c r="H21" s="19"/>
      <c r="I21" s="20"/>
      <c r="J21" s="13"/>
      <c r="K21" s="13"/>
      <c r="L21" s="13"/>
      <c r="M21" s="13"/>
      <c r="N21" s="19"/>
      <c r="O21" s="20"/>
      <c r="P21" s="13"/>
      <c r="Q21" s="13"/>
      <c r="R21" s="13"/>
      <c r="S21" s="13"/>
      <c r="T21" s="19"/>
      <c r="U21" s="18"/>
      <c r="V21" s="10"/>
      <c r="W21" s="10"/>
      <c r="X21" s="10"/>
      <c r="Y21" s="10"/>
      <c r="Z21" s="16"/>
      <c r="AA21" s="18"/>
      <c r="AB21" s="10"/>
      <c r="AC21" s="10"/>
      <c r="AD21" s="10"/>
      <c r="AE21" s="10"/>
      <c r="AF21" s="16"/>
      <c r="AG21" s="18"/>
      <c r="AH21" s="10"/>
      <c r="AI21" s="10"/>
      <c r="AJ21" s="10"/>
      <c r="AK21" s="10"/>
      <c r="AL21" s="16"/>
    </row>
    <row r="22" spans="1:38" ht="24" customHeight="1">
      <c r="A22" s="98"/>
      <c r="B22" s="17" t="s">
        <v>33</v>
      </c>
      <c r="C22" s="18"/>
      <c r="D22" s="10">
        <f t="shared" ref="D22" si="20">+E22+F22+G22</f>
        <v>95.3</v>
      </c>
      <c r="E22" s="10"/>
      <c r="F22" s="10">
        <v>0.3</v>
      </c>
      <c r="G22" s="10">
        <v>95</v>
      </c>
      <c r="H22" s="19">
        <f>C22+D22</f>
        <v>95.3</v>
      </c>
      <c r="I22" s="20"/>
      <c r="J22" s="13">
        <f t="shared" si="1"/>
        <v>84</v>
      </c>
      <c r="K22" s="13">
        <v>14</v>
      </c>
      <c r="L22" s="13">
        <v>40</v>
      </c>
      <c r="M22" s="13">
        <v>30</v>
      </c>
      <c r="N22" s="19">
        <f>I22+J22</f>
        <v>84</v>
      </c>
      <c r="O22" s="20"/>
      <c r="P22" s="13">
        <f t="shared" si="8"/>
        <v>974</v>
      </c>
      <c r="Q22" s="13">
        <v>45</v>
      </c>
      <c r="R22" s="13">
        <v>813</v>
      </c>
      <c r="S22" s="13">
        <v>116</v>
      </c>
      <c r="T22" s="19">
        <f>O22+P22</f>
        <v>974</v>
      </c>
      <c r="U22" s="18"/>
      <c r="V22" s="10"/>
      <c r="W22" s="10"/>
      <c r="X22" s="10"/>
      <c r="Y22" s="10"/>
      <c r="Z22" s="16"/>
      <c r="AA22" s="18"/>
      <c r="AB22" s="10"/>
      <c r="AC22" s="10"/>
      <c r="AD22" s="10"/>
      <c r="AE22" s="10"/>
      <c r="AF22" s="16"/>
      <c r="AG22" s="18"/>
      <c r="AH22" s="10">
        <f t="shared" si="13"/>
        <v>1092</v>
      </c>
      <c r="AI22" s="10"/>
      <c r="AJ22" s="10">
        <v>156</v>
      </c>
      <c r="AK22" s="10">
        <v>936</v>
      </c>
      <c r="AL22" s="16">
        <f t="shared" si="14"/>
        <v>1092</v>
      </c>
    </row>
    <row r="23" spans="1:38" ht="24" customHeight="1">
      <c r="A23" s="98"/>
      <c r="B23" s="17" t="s">
        <v>34</v>
      </c>
      <c r="C23" s="18"/>
      <c r="D23" s="10"/>
      <c r="E23" s="10"/>
      <c r="F23" s="10"/>
      <c r="G23" s="10"/>
      <c r="H23" s="19"/>
      <c r="I23" s="20"/>
      <c r="J23" s="13"/>
      <c r="K23" s="13"/>
      <c r="L23" s="13"/>
      <c r="M23" s="13"/>
      <c r="N23" s="19"/>
      <c r="O23" s="20"/>
      <c r="P23" s="13"/>
      <c r="Q23" s="13"/>
      <c r="R23" s="13"/>
      <c r="S23" s="13"/>
      <c r="T23" s="19"/>
      <c r="U23" s="18"/>
      <c r="V23" s="10"/>
      <c r="W23" s="10"/>
      <c r="X23" s="10"/>
      <c r="Y23" s="10"/>
      <c r="Z23" s="16"/>
      <c r="AA23" s="18"/>
      <c r="AB23" s="10"/>
      <c r="AC23" s="10"/>
      <c r="AD23" s="10"/>
      <c r="AE23" s="10"/>
      <c r="AF23" s="16"/>
      <c r="AG23" s="18"/>
      <c r="AH23" s="10"/>
      <c r="AI23" s="10"/>
      <c r="AJ23" s="10"/>
      <c r="AK23" s="10"/>
      <c r="AL23" s="16"/>
    </row>
    <row r="24" spans="1:38" ht="24" customHeight="1">
      <c r="A24" s="98"/>
      <c r="B24" s="17" t="s">
        <v>35</v>
      </c>
      <c r="C24" s="18"/>
      <c r="D24" s="10"/>
      <c r="E24" s="10"/>
      <c r="F24" s="10"/>
      <c r="G24" s="10"/>
      <c r="H24" s="19"/>
      <c r="I24" s="20"/>
      <c r="J24" s="13"/>
      <c r="K24" s="13"/>
      <c r="L24" s="13"/>
      <c r="M24" s="13"/>
      <c r="N24" s="19"/>
      <c r="O24" s="20"/>
      <c r="P24" s="13">
        <f t="shared" si="8"/>
        <v>70</v>
      </c>
      <c r="Q24" s="13">
        <v>23</v>
      </c>
      <c r="R24" s="13">
        <v>47</v>
      </c>
      <c r="S24" s="13"/>
      <c r="T24" s="19">
        <f>O24+P24</f>
        <v>70</v>
      </c>
      <c r="U24" s="18"/>
      <c r="V24" s="10"/>
      <c r="W24" s="10"/>
      <c r="X24" s="10"/>
      <c r="Y24" s="10"/>
      <c r="Z24" s="16"/>
      <c r="AA24" s="18"/>
      <c r="AB24" s="10"/>
      <c r="AC24" s="10"/>
      <c r="AD24" s="10"/>
      <c r="AE24" s="10"/>
      <c r="AF24" s="16"/>
      <c r="AG24" s="18"/>
      <c r="AH24" s="10">
        <f t="shared" si="13"/>
        <v>105</v>
      </c>
      <c r="AI24" s="10"/>
      <c r="AJ24" s="10">
        <v>105</v>
      </c>
      <c r="AK24" s="10"/>
      <c r="AL24" s="16">
        <f>AG24+AH24</f>
        <v>105</v>
      </c>
    </row>
    <row r="25" spans="1:38" ht="24" customHeight="1">
      <c r="A25" s="98"/>
      <c r="B25" s="17" t="s">
        <v>36</v>
      </c>
      <c r="C25" s="18"/>
      <c r="D25" s="10"/>
      <c r="E25" s="10"/>
      <c r="F25" s="10"/>
      <c r="G25" s="10"/>
      <c r="H25" s="19"/>
      <c r="I25" s="20"/>
      <c r="J25" s="13"/>
      <c r="K25" s="13"/>
      <c r="L25" s="13"/>
      <c r="M25" s="13"/>
      <c r="N25" s="19"/>
      <c r="O25" s="20"/>
      <c r="P25" s="13"/>
      <c r="Q25" s="13"/>
      <c r="R25" s="13"/>
      <c r="S25" s="13"/>
      <c r="T25" s="19"/>
      <c r="U25" s="18"/>
      <c r="V25" s="10"/>
      <c r="W25" s="10"/>
      <c r="X25" s="10"/>
      <c r="Y25" s="10"/>
      <c r="Z25" s="16"/>
      <c r="AA25" s="18"/>
      <c r="AB25" s="10"/>
      <c r="AC25" s="10"/>
      <c r="AD25" s="10"/>
      <c r="AE25" s="10"/>
      <c r="AF25" s="16"/>
      <c r="AG25" s="18"/>
      <c r="AH25" s="10">
        <f t="shared" si="13"/>
        <v>40</v>
      </c>
      <c r="AI25" s="10">
        <v>30</v>
      </c>
      <c r="AJ25" s="10">
        <v>10</v>
      </c>
      <c r="AK25" s="10"/>
      <c r="AL25" s="16">
        <f t="shared" si="14"/>
        <v>40</v>
      </c>
    </row>
    <row r="26" spans="1:38" ht="24" customHeight="1">
      <c r="A26" s="98"/>
      <c r="B26" s="17" t="s">
        <v>37</v>
      </c>
      <c r="C26" s="18"/>
      <c r="D26" s="10"/>
      <c r="E26" s="10"/>
      <c r="F26" s="10"/>
      <c r="G26" s="10"/>
      <c r="H26" s="19"/>
      <c r="I26" s="20"/>
      <c r="J26" s="13"/>
      <c r="K26" s="13"/>
      <c r="L26" s="13"/>
      <c r="M26" s="13"/>
      <c r="N26" s="19"/>
      <c r="O26" s="20"/>
      <c r="P26" s="13">
        <f t="shared" si="8"/>
        <v>70</v>
      </c>
      <c r="Q26" s="13">
        <v>10</v>
      </c>
      <c r="R26" s="13">
        <v>60</v>
      </c>
      <c r="S26" s="13"/>
      <c r="T26" s="19">
        <f>O26+P26</f>
        <v>70</v>
      </c>
      <c r="U26" s="18"/>
      <c r="V26" s="10"/>
      <c r="W26" s="10"/>
      <c r="X26" s="10"/>
      <c r="Y26" s="10"/>
      <c r="Z26" s="16"/>
      <c r="AA26" s="18"/>
      <c r="AB26" s="10"/>
      <c r="AC26" s="10"/>
      <c r="AD26" s="10"/>
      <c r="AE26" s="10"/>
      <c r="AF26" s="16"/>
      <c r="AG26" s="18"/>
      <c r="AH26" s="10">
        <f t="shared" si="13"/>
        <v>10</v>
      </c>
      <c r="AI26" s="10">
        <v>10</v>
      </c>
      <c r="AJ26" s="10"/>
      <c r="AK26" s="10"/>
      <c r="AL26" s="16">
        <f t="shared" si="14"/>
        <v>10</v>
      </c>
    </row>
    <row r="27" spans="1:38" ht="24" customHeight="1">
      <c r="A27" s="98"/>
      <c r="B27" s="17" t="s">
        <v>38</v>
      </c>
      <c r="C27" s="18"/>
      <c r="D27" s="10"/>
      <c r="E27" s="10"/>
      <c r="F27" s="10"/>
      <c r="G27" s="10"/>
      <c r="H27" s="19"/>
      <c r="I27" s="20"/>
      <c r="J27" s="13"/>
      <c r="K27" s="13"/>
      <c r="L27" s="13"/>
      <c r="M27" s="13"/>
      <c r="N27" s="19"/>
      <c r="O27" s="20"/>
      <c r="P27" s="13">
        <f t="shared" si="8"/>
        <v>201</v>
      </c>
      <c r="Q27" s="13"/>
      <c r="R27" s="13">
        <v>181</v>
      </c>
      <c r="S27" s="13">
        <v>20</v>
      </c>
      <c r="T27" s="19">
        <f t="shared" si="9"/>
        <v>201</v>
      </c>
      <c r="U27" s="18"/>
      <c r="V27" s="10"/>
      <c r="W27" s="10"/>
      <c r="X27" s="10"/>
      <c r="Y27" s="10"/>
      <c r="Z27" s="16"/>
      <c r="AA27" s="18"/>
      <c r="AB27" s="10"/>
      <c r="AC27" s="10"/>
      <c r="AD27" s="10"/>
      <c r="AE27" s="10"/>
      <c r="AF27" s="16"/>
      <c r="AG27" s="18"/>
      <c r="AH27" s="10">
        <f t="shared" si="13"/>
        <v>95</v>
      </c>
      <c r="AI27" s="10"/>
      <c r="AJ27" s="10"/>
      <c r="AK27" s="10">
        <v>95</v>
      </c>
      <c r="AL27" s="16">
        <f t="shared" si="14"/>
        <v>95</v>
      </c>
    </row>
    <row r="28" spans="1:38" ht="24" customHeight="1">
      <c r="A28" s="98"/>
      <c r="B28" s="17" t="s">
        <v>39</v>
      </c>
      <c r="C28" s="18"/>
      <c r="D28" s="10">
        <f>+E28+F28+G28</f>
        <v>35</v>
      </c>
      <c r="E28" s="10"/>
      <c r="F28" s="10"/>
      <c r="G28" s="10">
        <v>35</v>
      </c>
      <c r="H28" s="19">
        <f>C28+D28</f>
        <v>35</v>
      </c>
      <c r="I28" s="20"/>
      <c r="J28" s="13">
        <f t="shared" si="1"/>
        <v>15</v>
      </c>
      <c r="K28" s="13"/>
      <c r="L28" s="13"/>
      <c r="M28" s="13">
        <v>15</v>
      </c>
      <c r="N28" s="19">
        <f t="shared" si="7"/>
        <v>15</v>
      </c>
      <c r="O28" s="20"/>
      <c r="P28" s="13">
        <f t="shared" si="8"/>
        <v>270</v>
      </c>
      <c r="Q28" s="13"/>
      <c r="R28" s="13">
        <v>270</v>
      </c>
      <c r="S28" s="13"/>
      <c r="T28" s="19">
        <f t="shared" si="9"/>
        <v>270</v>
      </c>
      <c r="U28" s="18"/>
      <c r="V28" s="10"/>
      <c r="W28" s="10"/>
      <c r="X28" s="10"/>
      <c r="Y28" s="10"/>
      <c r="Z28" s="16"/>
      <c r="AA28" s="18"/>
      <c r="AB28" s="10"/>
      <c r="AC28" s="10"/>
      <c r="AD28" s="10"/>
      <c r="AE28" s="10"/>
      <c r="AF28" s="16"/>
      <c r="AG28" s="18"/>
      <c r="AH28" s="10">
        <f t="shared" si="13"/>
        <v>40</v>
      </c>
      <c r="AI28" s="10"/>
      <c r="AJ28" s="10"/>
      <c r="AK28" s="10">
        <v>40</v>
      </c>
      <c r="AL28" s="16">
        <f t="shared" si="14"/>
        <v>40</v>
      </c>
    </row>
    <row r="29" spans="1:38" ht="24" customHeight="1">
      <c r="A29" s="98"/>
      <c r="B29" s="17" t="s">
        <v>40</v>
      </c>
      <c r="C29" s="18"/>
      <c r="D29" s="10"/>
      <c r="E29" s="10"/>
      <c r="F29" s="10"/>
      <c r="G29" s="10"/>
      <c r="H29" s="19"/>
      <c r="I29" s="20"/>
      <c r="J29" s="13"/>
      <c r="K29" s="13"/>
      <c r="L29" s="13"/>
      <c r="M29" s="13"/>
      <c r="N29" s="19"/>
      <c r="O29" s="20"/>
      <c r="P29" s="13"/>
      <c r="Q29" s="13"/>
      <c r="R29" s="13"/>
      <c r="S29" s="13"/>
      <c r="T29" s="19"/>
      <c r="U29" s="18"/>
      <c r="V29" s="10"/>
      <c r="W29" s="10"/>
      <c r="X29" s="10"/>
      <c r="Y29" s="10"/>
      <c r="Z29" s="16"/>
      <c r="AA29" s="18"/>
      <c r="AB29" s="10"/>
      <c r="AC29" s="10"/>
      <c r="AD29" s="10"/>
      <c r="AE29" s="10"/>
      <c r="AF29" s="16"/>
      <c r="AG29" s="18"/>
      <c r="AH29" s="10"/>
      <c r="AI29" s="10"/>
      <c r="AJ29" s="10"/>
      <c r="AK29" s="10"/>
      <c r="AL29" s="16"/>
    </row>
    <row r="30" spans="1:38" ht="24" customHeight="1">
      <c r="A30" s="98"/>
      <c r="B30" s="28" t="s">
        <v>41</v>
      </c>
      <c r="C30" s="18"/>
      <c r="D30" s="10"/>
      <c r="E30" s="10"/>
      <c r="F30" s="29"/>
      <c r="G30" s="29"/>
      <c r="H30" s="19"/>
      <c r="I30" s="20"/>
      <c r="J30" s="13"/>
      <c r="K30" s="30"/>
      <c r="L30" s="30"/>
      <c r="M30" s="30"/>
      <c r="N30" s="19"/>
      <c r="O30" s="20"/>
      <c r="P30" s="13">
        <f t="shared" si="8"/>
        <v>136</v>
      </c>
      <c r="Q30" s="30"/>
      <c r="R30" s="30">
        <v>136</v>
      </c>
      <c r="S30" s="30"/>
      <c r="T30" s="19">
        <f t="shared" si="9"/>
        <v>136</v>
      </c>
      <c r="U30" s="18"/>
      <c r="V30" s="10"/>
      <c r="W30" s="10"/>
      <c r="X30" s="10"/>
      <c r="Y30" s="10"/>
      <c r="Z30" s="16"/>
      <c r="AA30" s="31"/>
      <c r="AB30" s="29"/>
      <c r="AC30" s="29"/>
      <c r="AD30" s="29"/>
      <c r="AE30" s="29"/>
      <c r="AF30" s="16"/>
      <c r="AG30" s="18"/>
      <c r="AH30" s="10">
        <f t="shared" si="13"/>
        <v>66</v>
      </c>
      <c r="AI30" s="29"/>
      <c r="AJ30" s="29"/>
      <c r="AK30" s="29">
        <v>66</v>
      </c>
      <c r="AL30" s="16">
        <f t="shared" ref="AL30" si="21">AG30+AH30</f>
        <v>66</v>
      </c>
    </row>
    <row r="31" spans="1:38" ht="24" customHeight="1">
      <c r="A31" s="98"/>
      <c r="B31" s="32" t="s">
        <v>42</v>
      </c>
      <c r="C31" s="33">
        <f t="shared" ref="C31:R31" si="22">SUM(C7:C30)</f>
        <v>0</v>
      </c>
      <c r="D31" s="34">
        <f t="shared" si="22"/>
        <v>1018.8</v>
      </c>
      <c r="E31" s="34">
        <f>SUM(E7:E30)</f>
        <v>329.09999999999997</v>
      </c>
      <c r="F31" s="34">
        <f t="shared" si="22"/>
        <v>486.7</v>
      </c>
      <c r="G31" s="35">
        <f t="shared" si="22"/>
        <v>203</v>
      </c>
      <c r="H31" s="36">
        <f>SUM(H7:H30)</f>
        <v>1018.8</v>
      </c>
      <c r="I31" s="37">
        <f t="shared" si="22"/>
        <v>0</v>
      </c>
      <c r="J31" s="38">
        <f t="shared" si="22"/>
        <v>715.80000000000007</v>
      </c>
      <c r="K31" s="38">
        <f t="shared" si="22"/>
        <v>339.8</v>
      </c>
      <c r="L31" s="38">
        <f t="shared" si="22"/>
        <v>301</v>
      </c>
      <c r="M31" s="38">
        <f t="shared" si="22"/>
        <v>75</v>
      </c>
      <c r="N31" s="36">
        <f t="shared" si="22"/>
        <v>715.80000000000007</v>
      </c>
      <c r="O31" s="37">
        <f t="shared" si="22"/>
        <v>0</v>
      </c>
      <c r="P31" s="38">
        <f t="shared" si="22"/>
        <v>2518.1</v>
      </c>
      <c r="Q31" s="38">
        <f t="shared" si="22"/>
        <v>340.5</v>
      </c>
      <c r="R31" s="38">
        <f t="shared" si="22"/>
        <v>1932.6</v>
      </c>
      <c r="S31" s="38">
        <f t="shared" ref="S31:AK31" si="23">SUM(S7:S30)</f>
        <v>245</v>
      </c>
      <c r="T31" s="36">
        <f t="shared" si="23"/>
        <v>2518.1</v>
      </c>
      <c r="U31" s="33">
        <f t="shared" si="23"/>
        <v>0</v>
      </c>
      <c r="V31" s="34">
        <f t="shared" si="23"/>
        <v>24</v>
      </c>
      <c r="W31" s="34">
        <f t="shared" si="23"/>
        <v>20</v>
      </c>
      <c r="X31" s="34">
        <f t="shared" si="23"/>
        <v>4</v>
      </c>
      <c r="Y31" s="34">
        <f t="shared" si="23"/>
        <v>0</v>
      </c>
      <c r="Z31" s="39">
        <f t="shared" si="23"/>
        <v>24</v>
      </c>
      <c r="AA31" s="33">
        <f t="shared" si="23"/>
        <v>3401</v>
      </c>
      <c r="AB31" s="34">
        <f t="shared" si="23"/>
        <v>0</v>
      </c>
      <c r="AC31" s="34">
        <f t="shared" si="23"/>
        <v>0</v>
      </c>
      <c r="AD31" s="34">
        <f t="shared" si="23"/>
        <v>0</v>
      </c>
      <c r="AE31" s="34">
        <f t="shared" si="23"/>
        <v>0</v>
      </c>
      <c r="AF31" s="39">
        <f t="shared" si="23"/>
        <v>3401</v>
      </c>
      <c r="AG31" s="33">
        <f t="shared" si="23"/>
        <v>0</v>
      </c>
      <c r="AH31" s="34">
        <f>SUM(AH7:AH30)</f>
        <v>2918.4</v>
      </c>
      <c r="AI31" s="35">
        <f t="shared" si="23"/>
        <v>651.5</v>
      </c>
      <c r="AJ31" s="35">
        <f t="shared" si="23"/>
        <v>1040.4000000000001</v>
      </c>
      <c r="AK31" s="35">
        <f t="shared" si="23"/>
        <v>1226.5</v>
      </c>
      <c r="AL31" s="40">
        <f>SUM(AL7:AL30)</f>
        <v>2918.4</v>
      </c>
    </row>
    <row r="32" spans="1:38" ht="24" customHeight="1">
      <c r="A32" s="98"/>
      <c r="B32" s="41" t="s">
        <v>43</v>
      </c>
      <c r="C32" s="42"/>
      <c r="D32" s="10"/>
      <c r="E32" s="10"/>
      <c r="F32" s="10"/>
      <c r="G32" s="43"/>
      <c r="H32" s="44"/>
      <c r="I32" s="45"/>
      <c r="J32" s="46">
        <f t="shared" ref="J32:J33" si="24">+K32+L32+M32</f>
        <v>229</v>
      </c>
      <c r="K32" s="13">
        <f>57+43</f>
        <v>100</v>
      </c>
      <c r="L32" s="13">
        <v>56</v>
      </c>
      <c r="M32" s="13">
        <v>73</v>
      </c>
      <c r="N32" s="44">
        <f t="shared" ref="N32:N34" si="25">I32+J32</f>
        <v>229</v>
      </c>
      <c r="O32" s="45"/>
      <c r="P32" s="46">
        <f t="shared" ref="P32:P34" si="26">+Q32+R32+S32</f>
        <v>1098</v>
      </c>
      <c r="Q32" s="13">
        <f>148+103</f>
        <v>251</v>
      </c>
      <c r="R32" s="13">
        <v>325</v>
      </c>
      <c r="S32" s="13">
        <v>522</v>
      </c>
      <c r="T32" s="44">
        <f t="shared" ref="T32:T34" si="27">O32+P32</f>
        <v>1098</v>
      </c>
      <c r="U32" s="42"/>
      <c r="V32" s="47"/>
      <c r="W32" s="10"/>
      <c r="X32" s="10"/>
      <c r="Y32" s="10"/>
      <c r="Z32" s="48"/>
      <c r="AA32" s="18"/>
      <c r="AB32" s="10"/>
      <c r="AC32" s="10"/>
      <c r="AD32" s="10"/>
      <c r="AE32" s="10"/>
      <c r="AF32" s="16"/>
      <c r="AG32" s="42"/>
      <c r="AH32" s="47">
        <f t="shared" si="13"/>
        <v>2711</v>
      </c>
      <c r="AI32" s="43">
        <f>1365+626</f>
        <v>1991</v>
      </c>
      <c r="AJ32" s="43">
        <v>487</v>
      </c>
      <c r="AK32" s="43">
        <v>233</v>
      </c>
      <c r="AL32" s="48">
        <f t="shared" ref="AL32:AL34" si="28">AG32+AH32</f>
        <v>2711</v>
      </c>
    </row>
    <row r="33" spans="1:38" ht="24" customHeight="1">
      <c r="A33" s="98"/>
      <c r="B33" s="17" t="s">
        <v>44</v>
      </c>
      <c r="C33" s="18"/>
      <c r="D33" s="10"/>
      <c r="E33" s="10"/>
      <c r="F33" s="10"/>
      <c r="G33" s="10"/>
      <c r="H33" s="19"/>
      <c r="I33" s="20"/>
      <c r="J33" s="13">
        <f t="shared" si="24"/>
        <v>521</v>
      </c>
      <c r="K33" s="13">
        <f>105+147</f>
        <v>252</v>
      </c>
      <c r="L33" s="13">
        <v>98</v>
      </c>
      <c r="M33" s="13">
        <v>171</v>
      </c>
      <c r="N33" s="19">
        <f t="shared" si="25"/>
        <v>521</v>
      </c>
      <c r="O33" s="20"/>
      <c r="P33" s="13">
        <f t="shared" si="26"/>
        <v>1229</v>
      </c>
      <c r="Q33" s="13">
        <f>254+114</f>
        <v>368</v>
      </c>
      <c r="R33" s="13">
        <v>339</v>
      </c>
      <c r="S33" s="13">
        <v>522</v>
      </c>
      <c r="T33" s="19">
        <f t="shared" si="27"/>
        <v>1229</v>
      </c>
      <c r="U33" s="18"/>
      <c r="V33" s="10">
        <f t="shared" si="18"/>
        <v>224</v>
      </c>
      <c r="W33" s="10">
        <v>30</v>
      </c>
      <c r="X33" s="10">
        <v>164</v>
      </c>
      <c r="Y33" s="10">
        <v>30</v>
      </c>
      <c r="Z33" s="16">
        <f t="shared" ref="Z33:Z34" si="29">U33+V33</f>
        <v>224</v>
      </c>
      <c r="AA33" s="18"/>
      <c r="AB33" s="10"/>
      <c r="AC33" s="10"/>
      <c r="AD33" s="10"/>
      <c r="AE33" s="10"/>
      <c r="AF33" s="16"/>
      <c r="AG33" s="18"/>
      <c r="AH33" s="10">
        <f t="shared" si="13"/>
        <v>4105</v>
      </c>
      <c r="AI33" s="10">
        <f>307+160</f>
        <v>467</v>
      </c>
      <c r="AJ33" s="10">
        <v>689</v>
      </c>
      <c r="AK33" s="10">
        <v>2949</v>
      </c>
      <c r="AL33" s="16">
        <f t="shared" si="28"/>
        <v>4105</v>
      </c>
    </row>
    <row r="34" spans="1:38" ht="24" customHeight="1">
      <c r="A34" s="98"/>
      <c r="B34" s="49" t="s">
        <v>45</v>
      </c>
      <c r="C34" s="31"/>
      <c r="D34" s="10"/>
      <c r="E34" s="29"/>
      <c r="F34" s="29"/>
      <c r="G34" s="29"/>
      <c r="H34" s="50"/>
      <c r="I34" s="51"/>
      <c r="J34" s="30">
        <f>+K34+L34+M34</f>
        <v>329</v>
      </c>
      <c r="K34" s="13">
        <v>243</v>
      </c>
      <c r="L34" s="13">
        <v>54</v>
      </c>
      <c r="M34" s="13">
        <v>32</v>
      </c>
      <c r="N34" s="50">
        <f t="shared" si="25"/>
        <v>329</v>
      </c>
      <c r="O34" s="51"/>
      <c r="P34" s="30">
        <f t="shared" si="26"/>
        <v>299.7</v>
      </c>
      <c r="Q34" s="13">
        <v>179.7</v>
      </c>
      <c r="R34" s="13">
        <v>120</v>
      </c>
      <c r="S34" s="13"/>
      <c r="T34" s="50">
        <f t="shared" si="27"/>
        <v>299.7</v>
      </c>
      <c r="U34" s="31"/>
      <c r="V34" s="29">
        <f t="shared" si="18"/>
        <v>56</v>
      </c>
      <c r="W34" s="10">
        <f>10+20</f>
        <v>30</v>
      </c>
      <c r="X34" s="10">
        <v>26</v>
      </c>
      <c r="Y34" s="10"/>
      <c r="Z34" s="52">
        <f t="shared" si="29"/>
        <v>56</v>
      </c>
      <c r="AA34" s="18"/>
      <c r="AB34" s="10"/>
      <c r="AC34" s="10"/>
      <c r="AD34" s="10"/>
      <c r="AE34" s="10"/>
      <c r="AF34" s="16"/>
      <c r="AG34" s="31"/>
      <c r="AH34" s="29">
        <f t="shared" si="13"/>
        <v>1861.9</v>
      </c>
      <c r="AI34" s="29">
        <v>535</v>
      </c>
      <c r="AJ34" s="29">
        <v>612.20000000000005</v>
      </c>
      <c r="AK34" s="29">
        <v>714.7</v>
      </c>
      <c r="AL34" s="52">
        <f t="shared" si="28"/>
        <v>1861.9</v>
      </c>
    </row>
    <row r="35" spans="1:38" ht="24" customHeight="1">
      <c r="A35" s="98"/>
      <c r="B35" s="53" t="s">
        <v>42</v>
      </c>
      <c r="C35" s="54"/>
      <c r="D35" s="55">
        <f t="shared" ref="D35:AG35" si="30">SUM(D32:D34)</f>
        <v>0</v>
      </c>
      <c r="E35" s="55"/>
      <c r="F35" s="55"/>
      <c r="G35" s="55"/>
      <c r="H35" s="56">
        <f t="shared" si="30"/>
        <v>0</v>
      </c>
      <c r="I35" s="57">
        <f t="shared" si="30"/>
        <v>0</v>
      </c>
      <c r="J35" s="55">
        <f t="shared" si="30"/>
        <v>1079</v>
      </c>
      <c r="K35" s="55">
        <f>SUM(K32:K34)</f>
        <v>595</v>
      </c>
      <c r="L35" s="55">
        <f>SUM(L32:L34)</f>
        <v>208</v>
      </c>
      <c r="M35" s="55">
        <f>SUM(M32:M34)</f>
        <v>276</v>
      </c>
      <c r="N35" s="58">
        <f>SUM(N32:N34)</f>
        <v>1079</v>
      </c>
      <c r="O35" s="54">
        <f t="shared" si="30"/>
        <v>0</v>
      </c>
      <c r="P35" s="55">
        <f t="shared" si="30"/>
        <v>2626.7</v>
      </c>
      <c r="Q35" s="55">
        <f>SUM(Q32:Q34)</f>
        <v>798.7</v>
      </c>
      <c r="R35" s="55">
        <f>SUM(R32:R34)</f>
        <v>784</v>
      </c>
      <c r="S35" s="55">
        <f>SUM(S32:S34)</f>
        <v>1044</v>
      </c>
      <c r="T35" s="56">
        <f>SUM(T32:T34)</f>
        <v>2626.7</v>
      </c>
      <c r="U35" s="57">
        <f t="shared" si="30"/>
        <v>0</v>
      </c>
      <c r="V35" s="55">
        <f t="shared" si="30"/>
        <v>280</v>
      </c>
      <c r="W35" s="55">
        <f t="shared" si="30"/>
        <v>60</v>
      </c>
      <c r="X35" s="55">
        <f t="shared" si="30"/>
        <v>190</v>
      </c>
      <c r="Y35" s="55">
        <f t="shared" si="30"/>
        <v>30</v>
      </c>
      <c r="Z35" s="58">
        <f t="shared" si="30"/>
        <v>280</v>
      </c>
      <c r="AA35" s="54"/>
      <c r="AB35" s="55"/>
      <c r="AC35" s="55"/>
      <c r="AD35" s="55"/>
      <c r="AE35" s="55"/>
      <c r="AF35" s="56"/>
      <c r="AG35" s="57">
        <f t="shared" si="30"/>
        <v>0</v>
      </c>
      <c r="AH35" s="55">
        <f>SUM(AH32:AH34)</f>
        <v>8677.9</v>
      </c>
      <c r="AI35" s="55">
        <f>SUM(AI32:AI34)</f>
        <v>2993</v>
      </c>
      <c r="AJ35" s="55">
        <f>SUM(AJ32:AJ34)</f>
        <v>1788.2</v>
      </c>
      <c r="AK35" s="55">
        <f>SUM(AK32:AK34)</f>
        <v>3896.7</v>
      </c>
      <c r="AL35" s="56">
        <f>SUM(AL32:AL34)</f>
        <v>8677.9</v>
      </c>
    </row>
    <row r="36" spans="1:38" ht="24" customHeight="1" thickBot="1">
      <c r="A36" s="99"/>
      <c r="B36" s="59" t="s">
        <v>46</v>
      </c>
      <c r="C36" s="60">
        <f>C31+C35</f>
        <v>0</v>
      </c>
      <c r="D36" s="61">
        <f>D31+D35</f>
        <v>1018.8</v>
      </c>
      <c r="E36" s="61">
        <f t="shared" ref="E36:AK36" si="31">E31+E35</f>
        <v>329.09999999999997</v>
      </c>
      <c r="F36" s="61">
        <f t="shared" si="31"/>
        <v>486.7</v>
      </c>
      <c r="G36" s="61">
        <f t="shared" si="31"/>
        <v>203</v>
      </c>
      <c r="H36" s="62">
        <f>H31+H35</f>
        <v>1018.8</v>
      </c>
      <c r="I36" s="63">
        <f t="shared" si="31"/>
        <v>0</v>
      </c>
      <c r="J36" s="61">
        <f t="shared" si="31"/>
        <v>1794.8000000000002</v>
      </c>
      <c r="K36" s="61">
        <f t="shared" si="31"/>
        <v>934.8</v>
      </c>
      <c r="L36" s="61">
        <f>L31+L35</f>
        <v>509</v>
      </c>
      <c r="M36" s="61">
        <f t="shared" si="31"/>
        <v>351</v>
      </c>
      <c r="N36" s="64">
        <f t="shared" si="31"/>
        <v>1794.8000000000002</v>
      </c>
      <c r="O36" s="60">
        <f t="shared" si="31"/>
        <v>0</v>
      </c>
      <c r="P36" s="61">
        <f t="shared" si="31"/>
        <v>5144.7999999999993</v>
      </c>
      <c r="Q36" s="61">
        <f t="shared" si="31"/>
        <v>1139.2</v>
      </c>
      <c r="R36" s="61">
        <f t="shared" si="31"/>
        <v>2716.6</v>
      </c>
      <c r="S36" s="61">
        <f>S31+S35</f>
        <v>1289</v>
      </c>
      <c r="T36" s="62">
        <f t="shared" si="31"/>
        <v>5144.7999999999993</v>
      </c>
      <c r="U36" s="63">
        <f t="shared" si="31"/>
        <v>0</v>
      </c>
      <c r="V36" s="61">
        <f t="shared" si="31"/>
        <v>304</v>
      </c>
      <c r="W36" s="61">
        <f>W31+W35</f>
        <v>80</v>
      </c>
      <c r="X36" s="61">
        <f>X31+X35</f>
        <v>194</v>
      </c>
      <c r="Y36" s="61">
        <f>Y31+Y35</f>
        <v>30</v>
      </c>
      <c r="Z36" s="64">
        <f t="shared" si="31"/>
        <v>304</v>
      </c>
      <c r="AA36" s="60">
        <f t="shared" si="31"/>
        <v>3401</v>
      </c>
      <c r="AB36" s="61">
        <f t="shared" si="31"/>
        <v>0</v>
      </c>
      <c r="AC36" s="61">
        <f t="shared" si="31"/>
        <v>0</v>
      </c>
      <c r="AD36" s="61">
        <f t="shared" si="31"/>
        <v>0</v>
      </c>
      <c r="AE36" s="61">
        <f t="shared" si="31"/>
        <v>0</v>
      </c>
      <c r="AF36" s="62">
        <f t="shared" si="31"/>
        <v>3401</v>
      </c>
      <c r="AG36" s="63">
        <f t="shared" si="31"/>
        <v>0</v>
      </c>
      <c r="AH36" s="61">
        <f>AH31+AH35</f>
        <v>11596.3</v>
      </c>
      <c r="AI36" s="61">
        <f t="shared" si="31"/>
        <v>3644.5</v>
      </c>
      <c r="AJ36" s="61">
        <f t="shared" si="31"/>
        <v>2828.6000000000004</v>
      </c>
      <c r="AK36" s="61">
        <f t="shared" si="31"/>
        <v>5123.2</v>
      </c>
      <c r="AL36" s="62">
        <f>AL31+AL35</f>
        <v>11596.3</v>
      </c>
    </row>
    <row r="37" spans="1:38" ht="24" customHeight="1">
      <c r="A37" s="100" t="s">
        <v>47</v>
      </c>
      <c r="B37" s="65" t="s">
        <v>48</v>
      </c>
      <c r="C37" s="66"/>
      <c r="D37" s="67"/>
      <c r="E37" s="67"/>
      <c r="F37" s="67"/>
      <c r="G37" s="67"/>
      <c r="H37" s="68"/>
      <c r="I37" s="69"/>
      <c r="J37" s="67"/>
      <c r="K37" s="67"/>
      <c r="L37" s="67"/>
      <c r="M37" s="67"/>
      <c r="N37" s="70"/>
      <c r="O37" s="66"/>
      <c r="P37" s="67"/>
      <c r="Q37" s="67"/>
      <c r="R37" s="67"/>
      <c r="S37" s="67"/>
      <c r="T37" s="68"/>
      <c r="U37" s="69"/>
      <c r="V37" s="67"/>
      <c r="W37" s="67"/>
      <c r="X37" s="67"/>
      <c r="Y37" s="67"/>
      <c r="Z37" s="68"/>
      <c r="AA37" s="66"/>
      <c r="AB37" s="67"/>
      <c r="AC37" s="67"/>
      <c r="AD37" s="67"/>
      <c r="AE37" s="67"/>
      <c r="AF37" s="68"/>
      <c r="AG37" s="69"/>
      <c r="AH37" s="67"/>
      <c r="AI37" s="67"/>
      <c r="AJ37" s="67"/>
      <c r="AK37" s="67"/>
      <c r="AL37" s="68"/>
    </row>
    <row r="38" spans="1:38" ht="24" customHeight="1">
      <c r="A38" s="101"/>
      <c r="B38" s="27" t="s">
        <v>49</v>
      </c>
      <c r="C38" s="71"/>
      <c r="D38" s="72"/>
      <c r="E38" s="72"/>
      <c r="F38" s="72"/>
      <c r="G38" s="72"/>
      <c r="H38" s="73"/>
      <c r="I38" s="74"/>
      <c r="J38" s="72"/>
      <c r="K38" s="72"/>
      <c r="L38" s="72"/>
      <c r="M38" s="72"/>
      <c r="N38" s="75"/>
      <c r="O38" s="71"/>
      <c r="P38" s="72"/>
      <c r="Q38" s="72"/>
      <c r="R38" s="72"/>
      <c r="S38" s="72"/>
      <c r="T38" s="73"/>
      <c r="U38" s="74"/>
      <c r="V38" s="72"/>
      <c r="W38" s="72"/>
      <c r="X38" s="72"/>
      <c r="Y38" s="72"/>
      <c r="Z38" s="73"/>
      <c r="AA38" s="71"/>
      <c r="AB38" s="72"/>
      <c r="AC38" s="72"/>
      <c r="AD38" s="72"/>
      <c r="AE38" s="72"/>
      <c r="AF38" s="73"/>
      <c r="AG38" s="74"/>
      <c r="AH38" s="72">
        <f>+AI38+AJ38+AK38</f>
        <v>85</v>
      </c>
      <c r="AI38" s="72"/>
      <c r="AJ38" s="47">
        <v>85</v>
      </c>
      <c r="AK38" s="72"/>
      <c r="AL38" s="73">
        <f t="shared" ref="AL38" si="32">AG38+AH38</f>
        <v>85</v>
      </c>
    </row>
    <row r="39" spans="1:38" ht="24" customHeight="1">
      <c r="A39" s="101"/>
      <c r="B39" s="17" t="s">
        <v>50</v>
      </c>
      <c r="C39" s="76"/>
      <c r="D39" s="77"/>
      <c r="E39" s="77"/>
      <c r="F39" s="77"/>
      <c r="G39" s="77"/>
      <c r="H39" s="78"/>
      <c r="I39" s="79"/>
      <c r="J39" s="77"/>
      <c r="K39" s="77"/>
      <c r="L39" s="77"/>
      <c r="M39" s="77"/>
      <c r="N39" s="80"/>
      <c r="O39" s="76"/>
      <c r="P39" s="77"/>
      <c r="Q39" s="77"/>
      <c r="R39" s="77"/>
      <c r="S39" s="77"/>
      <c r="T39" s="78"/>
      <c r="U39" s="79"/>
      <c r="V39" s="77"/>
      <c r="W39" s="77"/>
      <c r="X39" s="77"/>
      <c r="Y39" s="77"/>
      <c r="Z39" s="78"/>
      <c r="AA39" s="76"/>
      <c r="AB39" s="77"/>
      <c r="AC39" s="77"/>
      <c r="AD39" s="77"/>
      <c r="AE39" s="77"/>
      <c r="AF39" s="78"/>
      <c r="AG39" s="79"/>
      <c r="AH39" s="77"/>
      <c r="AI39" s="77"/>
      <c r="AJ39" s="10"/>
      <c r="AK39" s="77"/>
      <c r="AL39" s="78"/>
    </row>
    <row r="40" spans="1:38" ht="24" customHeight="1">
      <c r="A40" s="101"/>
      <c r="B40" s="17" t="s">
        <v>51</v>
      </c>
      <c r="C40" s="76"/>
      <c r="D40" s="77"/>
      <c r="E40" s="77"/>
      <c r="F40" s="77"/>
      <c r="G40" s="77"/>
      <c r="H40" s="78"/>
      <c r="I40" s="79"/>
      <c r="J40" s="77"/>
      <c r="K40" s="77"/>
      <c r="L40" s="77"/>
      <c r="M40" s="77"/>
      <c r="N40" s="80"/>
      <c r="O40" s="76"/>
      <c r="P40" s="77"/>
      <c r="Q40" s="77"/>
      <c r="R40" s="77"/>
      <c r="S40" s="77"/>
      <c r="T40" s="78"/>
      <c r="U40" s="79"/>
      <c r="V40" s="77"/>
      <c r="W40" s="77"/>
      <c r="X40" s="77"/>
      <c r="Y40" s="77"/>
      <c r="Z40" s="78"/>
      <c r="AA40" s="76"/>
      <c r="AB40" s="77"/>
      <c r="AC40" s="77"/>
      <c r="AD40" s="77"/>
      <c r="AE40" s="77"/>
      <c r="AF40" s="78"/>
      <c r="AG40" s="79"/>
      <c r="AH40" s="77"/>
      <c r="AI40" s="77"/>
      <c r="AJ40" s="10"/>
      <c r="AK40" s="77"/>
      <c r="AL40" s="78"/>
    </row>
    <row r="41" spans="1:38" ht="24" customHeight="1">
      <c r="A41" s="101"/>
      <c r="B41" s="17" t="s">
        <v>52</v>
      </c>
      <c r="C41" s="76"/>
      <c r="D41" s="77"/>
      <c r="E41" s="77"/>
      <c r="F41" s="77"/>
      <c r="G41" s="77"/>
      <c r="H41" s="78"/>
      <c r="I41" s="79"/>
      <c r="J41" s="77"/>
      <c r="K41" s="77"/>
      <c r="L41" s="77"/>
      <c r="M41" s="77"/>
      <c r="N41" s="78"/>
      <c r="O41" s="76"/>
      <c r="P41" s="77"/>
      <c r="Q41" s="77"/>
      <c r="R41" s="77"/>
      <c r="S41" s="77"/>
      <c r="T41" s="78"/>
      <c r="U41" s="79"/>
      <c r="V41" s="77"/>
      <c r="W41" s="77"/>
      <c r="X41" s="77"/>
      <c r="Y41" s="77"/>
      <c r="Z41" s="78"/>
      <c r="AA41" s="76"/>
      <c r="AB41" s="77"/>
      <c r="AC41" s="77"/>
      <c r="AD41" s="77"/>
      <c r="AE41" s="77"/>
      <c r="AF41" s="78"/>
      <c r="AG41" s="79"/>
      <c r="AH41" s="77"/>
      <c r="AI41" s="77"/>
      <c r="AJ41" s="77"/>
      <c r="AK41" s="77"/>
      <c r="AL41" s="78"/>
    </row>
    <row r="42" spans="1:38" ht="24" customHeight="1">
      <c r="A42" s="101"/>
      <c r="B42" s="17" t="s">
        <v>53</v>
      </c>
      <c r="C42" s="76"/>
      <c r="D42" s="77"/>
      <c r="E42" s="77"/>
      <c r="F42" s="77"/>
      <c r="G42" s="77"/>
      <c r="H42" s="78"/>
      <c r="I42" s="79"/>
      <c r="J42" s="77"/>
      <c r="K42" s="77"/>
      <c r="L42" s="77"/>
      <c r="M42" s="77"/>
      <c r="N42" s="80"/>
      <c r="O42" s="76"/>
      <c r="P42" s="77"/>
      <c r="Q42" s="77"/>
      <c r="R42" s="77"/>
      <c r="S42" s="77"/>
      <c r="T42" s="78"/>
      <c r="U42" s="79"/>
      <c r="V42" s="77"/>
      <c r="W42" s="77"/>
      <c r="X42" s="77"/>
      <c r="Y42" s="77"/>
      <c r="Z42" s="78"/>
      <c r="AA42" s="76"/>
      <c r="AB42" s="77"/>
      <c r="AC42" s="77"/>
      <c r="AD42" s="77"/>
      <c r="AE42" s="77"/>
      <c r="AF42" s="78"/>
      <c r="AG42" s="79"/>
      <c r="AH42" s="77"/>
      <c r="AI42" s="77"/>
      <c r="AJ42" s="77"/>
      <c r="AK42" s="77"/>
      <c r="AL42" s="78"/>
    </row>
    <row r="43" spans="1:38" ht="24" customHeight="1">
      <c r="A43" s="101"/>
      <c r="B43" s="17" t="s">
        <v>54</v>
      </c>
      <c r="C43" s="76"/>
      <c r="D43" s="77"/>
      <c r="E43" s="77"/>
      <c r="F43" s="77"/>
      <c r="G43" s="77"/>
      <c r="H43" s="78"/>
      <c r="I43" s="79"/>
      <c r="J43" s="77"/>
      <c r="K43" s="77"/>
      <c r="L43" s="77"/>
      <c r="M43" s="77"/>
      <c r="N43" s="80"/>
      <c r="O43" s="76"/>
      <c r="P43" s="77"/>
      <c r="Q43" s="77"/>
      <c r="R43" s="77"/>
      <c r="S43" s="77"/>
      <c r="T43" s="78"/>
      <c r="U43" s="79"/>
      <c r="V43" s="77"/>
      <c r="W43" s="77"/>
      <c r="X43" s="77"/>
      <c r="Y43" s="77"/>
      <c r="Z43" s="78"/>
      <c r="AA43" s="76"/>
      <c r="AB43" s="77"/>
      <c r="AC43" s="77"/>
      <c r="AD43" s="77"/>
      <c r="AE43" s="77"/>
      <c r="AF43" s="78"/>
      <c r="AG43" s="79"/>
      <c r="AH43" s="77"/>
      <c r="AI43" s="77"/>
      <c r="AJ43" s="77"/>
      <c r="AK43" s="77"/>
      <c r="AL43" s="78"/>
    </row>
    <row r="44" spans="1:38" ht="24" customHeight="1">
      <c r="A44" s="101"/>
      <c r="B44" s="17" t="s">
        <v>55</v>
      </c>
      <c r="C44" s="76"/>
      <c r="D44" s="77"/>
      <c r="E44" s="77"/>
      <c r="F44" s="77"/>
      <c r="G44" s="77"/>
      <c r="H44" s="78"/>
      <c r="I44" s="79"/>
      <c r="J44" s="77"/>
      <c r="K44" s="77"/>
      <c r="L44" s="77"/>
      <c r="M44" s="77"/>
      <c r="N44" s="80"/>
      <c r="O44" s="76"/>
      <c r="P44" s="77"/>
      <c r="Q44" s="77"/>
      <c r="R44" s="77"/>
      <c r="S44" s="77"/>
      <c r="T44" s="78"/>
      <c r="U44" s="79"/>
      <c r="V44" s="77"/>
      <c r="W44" s="77"/>
      <c r="X44" s="77"/>
      <c r="Y44" s="77"/>
      <c r="Z44" s="78"/>
      <c r="AA44" s="76"/>
      <c r="AB44" s="77"/>
      <c r="AC44" s="77"/>
      <c r="AD44" s="77"/>
      <c r="AE44" s="77"/>
      <c r="AF44" s="78"/>
      <c r="AG44" s="79"/>
      <c r="AH44" s="77"/>
      <c r="AI44" s="77"/>
      <c r="AJ44" s="77"/>
      <c r="AK44" s="77"/>
      <c r="AL44" s="78"/>
    </row>
    <row r="45" spans="1:38" ht="24" customHeight="1">
      <c r="A45" s="101"/>
      <c r="B45" s="17" t="s">
        <v>56</v>
      </c>
      <c r="C45" s="76"/>
      <c r="D45" s="77"/>
      <c r="E45" s="77"/>
      <c r="F45" s="77"/>
      <c r="G45" s="77"/>
      <c r="H45" s="78"/>
      <c r="I45" s="79"/>
      <c r="J45" s="77"/>
      <c r="K45" s="77"/>
      <c r="L45" s="77"/>
      <c r="M45" s="77"/>
      <c r="N45" s="80"/>
      <c r="O45" s="76"/>
      <c r="P45" s="77"/>
      <c r="Q45" s="77"/>
      <c r="R45" s="77"/>
      <c r="S45" s="77"/>
      <c r="T45" s="78"/>
      <c r="U45" s="79"/>
      <c r="V45" s="77"/>
      <c r="W45" s="77"/>
      <c r="X45" s="77"/>
      <c r="Y45" s="77"/>
      <c r="Z45" s="78"/>
      <c r="AA45" s="76"/>
      <c r="AB45" s="77"/>
      <c r="AC45" s="77"/>
      <c r="AD45" s="77"/>
      <c r="AE45" s="77"/>
      <c r="AF45" s="78"/>
      <c r="AG45" s="79"/>
      <c r="AH45" s="77"/>
      <c r="AI45" s="77"/>
      <c r="AJ45" s="77"/>
      <c r="AK45" s="77"/>
      <c r="AL45" s="78"/>
    </row>
    <row r="46" spans="1:38" ht="24" customHeight="1">
      <c r="A46" s="101"/>
      <c r="B46" s="17" t="s">
        <v>57</v>
      </c>
      <c r="C46" s="76"/>
      <c r="D46" s="77"/>
      <c r="E46" s="77"/>
      <c r="F46" s="77"/>
      <c r="G46" s="77"/>
      <c r="H46" s="78"/>
      <c r="I46" s="79"/>
      <c r="J46" s="77"/>
      <c r="K46" s="77"/>
      <c r="L46" s="77"/>
      <c r="M46" s="77"/>
      <c r="N46" s="80"/>
      <c r="O46" s="76"/>
      <c r="P46" s="77"/>
      <c r="Q46" s="77"/>
      <c r="R46" s="77"/>
      <c r="S46" s="77"/>
      <c r="T46" s="78"/>
      <c r="U46" s="79"/>
      <c r="V46" s="77"/>
      <c r="W46" s="77"/>
      <c r="X46" s="77"/>
      <c r="Y46" s="77"/>
      <c r="Z46" s="78"/>
      <c r="AA46" s="76"/>
      <c r="AB46" s="77"/>
      <c r="AC46" s="77"/>
      <c r="AD46" s="77"/>
      <c r="AE46" s="77"/>
      <c r="AF46" s="78"/>
      <c r="AG46" s="79"/>
      <c r="AH46" s="77"/>
      <c r="AI46" s="77"/>
      <c r="AJ46" s="77"/>
      <c r="AK46" s="77"/>
      <c r="AL46" s="78"/>
    </row>
    <row r="47" spans="1:38" ht="24" customHeight="1" thickBot="1">
      <c r="A47" s="102"/>
      <c r="B47" s="81" t="s">
        <v>58</v>
      </c>
      <c r="C47" s="82">
        <f>SUM(C37:C46)</f>
        <v>0</v>
      </c>
      <c r="D47" s="83">
        <f>SUM(D37:D46)</f>
        <v>0</v>
      </c>
      <c r="E47" s="83">
        <f t="shared" ref="E47:AG47" si="33">SUM(E38:E43)</f>
        <v>0</v>
      </c>
      <c r="F47" s="83">
        <f t="shared" si="33"/>
        <v>0</v>
      </c>
      <c r="G47" s="83">
        <f t="shared" si="33"/>
        <v>0</v>
      </c>
      <c r="H47" s="84">
        <f t="shared" si="33"/>
        <v>0</v>
      </c>
      <c r="I47" s="85">
        <f t="shared" si="33"/>
        <v>0</v>
      </c>
      <c r="J47" s="83">
        <f t="shared" si="33"/>
        <v>0</v>
      </c>
      <c r="K47" s="83">
        <f t="shared" si="33"/>
        <v>0</v>
      </c>
      <c r="L47" s="83">
        <f t="shared" si="33"/>
        <v>0</v>
      </c>
      <c r="M47" s="83">
        <f t="shared" si="33"/>
        <v>0</v>
      </c>
      <c r="N47" s="86">
        <f t="shared" si="33"/>
        <v>0</v>
      </c>
      <c r="O47" s="82">
        <f t="shared" si="33"/>
        <v>0</v>
      </c>
      <c r="P47" s="83">
        <f t="shared" si="33"/>
        <v>0</v>
      </c>
      <c r="Q47" s="83">
        <f t="shared" si="33"/>
        <v>0</v>
      </c>
      <c r="R47" s="83">
        <f t="shared" si="33"/>
        <v>0</v>
      </c>
      <c r="S47" s="83">
        <f t="shared" si="33"/>
        <v>0</v>
      </c>
      <c r="T47" s="84">
        <f t="shared" si="33"/>
        <v>0</v>
      </c>
      <c r="U47" s="85">
        <f t="shared" si="33"/>
        <v>0</v>
      </c>
      <c r="V47" s="83">
        <f t="shared" si="33"/>
        <v>0</v>
      </c>
      <c r="W47" s="83">
        <f t="shared" si="33"/>
        <v>0</v>
      </c>
      <c r="X47" s="83">
        <f t="shared" si="33"/>
        <v>0</v>
      </c>
      <c r="Y47" s="83">
        <f t="shared" si="33"/>
        <v>0</v>
      </c>
      <c r="Z47" s="86">
        <f t="shared" si="33"/>
        <v>0</v>
      </c>
      <c r="AA47" s="82">
        <f t="shared" si="33"/>
        <v>0</v>
      </c>
      <c r="AB47" s="83">
        <f t="shared" si="33"/>
        <v>0</v>
      </c>
      <c r="AC47" s="83">
        <f t="shared" si="33"/>
        <v>0</v>
      </c>
      <c r="AD47" s="83">
        <f t="shared" si="33"/>
        <v>0</v>
      </c>
      <c r="AE47" s="83">
        <f t="shared" si="33"/>
        <v>0</v>
      </c>
      <c r="AF47" s="84">
        <f t="shared" si="33"/>
        <v>0</v>
      </c>
      <c r="AG47" s="85">
        <f t="shared" si="33"/>
        <v>0</v>
      </c>
      <c r="AH47" s="83">
        <f>SUM(AH37:AH46)</f>
        <v>85</v>
      </c>
      <c r="AI47" s="83">
        <f>SUM(AI38:AI43)</f>
        <v>0</v>
      </c>
      <c r="AJ47" s="83">
        <f>SUM(AJ37:AJ46)</f>
        <v>85</v>
      </c>
      <c r="AK47" s="83">
        <f>SUM(AK38:AK43)</f>
        <v>0</v>
      </c>
      <c r="AL47" s="84">
        <f>SUM(AL38:AL43)</f>
        <v>85</v>
      </c>
    </row>
    <row r="48" spans="1:38" ht="24" customHeight="1" thickBot="1">
      <c r="A48" s="103" t="s">
        <v>59</v>
      </c>
      <c r="B48" s="104"/>
      <c r="C48" s="87">
        <f t="shared" ref="C48:AK48" si="34">C47+C36</f>
        <v>0</v>
      </c>
      <c r="D48" s="88">
        <f t="shared" si="34"/>
        <v>1018.8</v>
      </c>
      <c r="E48" s="88">
        <f t="shared" si="34"/>
        <v>329.09999999999997</v>
      </c>
      <c r="F48" s="88">
        <f t="shared" si="34"/>
        <v>486.7</v>
      </c>
      <c r="G48" s="88">
        <f t="shared" si="34"/>
        <v>203</v>
      </c>
      <c r="H48" s="89">
        <f t="shared" si="34"/>
        <v>1018.8</v>
      </c>
      <c r="I48" s="90">
        <f t="shared" si="34"/>
        <v>0</v>
      </c>
      <c r="J48" s="88">
        <f t="shared" si="34"/>
        <v>1794.8000000000002</v>
      </c>
      <c r="K48" s="88">
        <f t="shared" si="34"/>
        <v>934.8</v>
      </c>
      <c r="L48" s="88">
        <f t="shared" si="34"/>
        <v>509</v>
      </c>
      <c r="M48" s="88">
        <f t="shared" si="34"/>
        <v>351</v>
      </c>
      <c r="N48" s="91">
        <f t="shared" si="34"/>
        <v>1794.8000000000002</v>
      </c>
      <c r="O48" s="87">
        <f t="shared" si="34"/>
        <v>0</v>
      </c>
      <c r="P48" s="88">
        <f t="shared" si="34"/>
        <v>5144.7999999999993</v>
      </c>
      <c r="Q48" s="88">
        <f t="shared" si="34"/>
        <v>1139.2</v>
      </c>
      <c r="R48" s="88">
        <f t="shared" si="34"/>
        <v>2716.6</v>
      </c>
      <c r="S48" s="88">
        <f t="shared" si="34"/>
        <v>1289</v>
      </c>
      <c r="T48" s="89">
        <f t="shared" si="34"/>
        <v>5144.7999999999993</v>
      </c>
      <c r="U48" s="90">
        <f t="shared" si="34"/>
        <v>0</v>
      </c>
      <c r="V48" s="88">
        <f t="shared" si="34"/>
        <v>304</v>
      </c>
      <c r="W48" s="88">
        <f t="shared" si="34"/>
        <v>80</v>
      </c>
      <c r="X48" s="88">
        <f t="shared" si="34"/>
        <v>194</v>
      </c>
      <c r="Y48" s="88">
        <f t="shared" si="34"/>
        <v>30</v>
      </c>
      <c r="Z48" s="91">
        <f t="shared" si="34"/>
        <v>304</v>
      </c>
      <c r="AA48" s="87">
        <f t="shared" si="34"/>
        <v>3401</v>
      </c>
      <c r="AB48" s="88">
        <f t="shared" si="34"/>
        <v>0</v>
      </c>
      <c r="AC48" s="88">
        <f t="shared" si="34"/>
        <v>0</v>
      </c>
      <c r="AD48" s="88">
        <f t="shared" si="34"/>
        <v>0</v>
      </c>
      <c r="AE48" s="88">
        <f t="shared" si="34"/>
        <v>0</v>
      </c>
      <c r="AF48" s="89">
        <f t="shared" si="34"/>
        <v>3401</v>
      </c>
      <c r="AG48" s="90">
        <f t="shared" si="34"/>
        <v>0</v>
      </c>
      <c r="AH48" s="88">
        <f t="shared" si="34"/>
        <v>11681.3</v>
      </c>
      <c r="AI48" s="88">
        <f t="shared" si="34"/>
        <v>3644.5</v>
      </c>
      <c r="AJ48" s="88">
        <f t="shared" si="34"/>
        <v>2913.6000000000004</v>
      </c>
      <c r="AK48" s="88">
        <f t="shared" si="34"/>
        <v>5123.2</v>
      </c>
      <c r="AL48" s="89">
        <f>AL47+AL36</f>
        <v>11681.3</v>
      </c>
    </row>
    <row r="49" spans="1:38" customFormat="1">
      <c r="A49" s="92" t="s">
        <v>60</v>
      </c>
    </row>
    <row r="50" spans="1:38" customFormat="1">
      <c r="A50" s="92" t="s">
        <v>61</v>
      </c>
      <c r="Q50" s="93"/>
      <c r="R50" s="93"/>
      <c r="S50" s="93"/>
      <c r="W50" s="93"/>
      <c r="X50" s="93"/>
      <c r="Y50" s="93"/>
      <c r="AE50" s="93"/>
      <c r="AJ50" s="3"/>
    </row>
    <row r="51" spans="1:38">
      <c r="H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spans="1:38">
      <c r="H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1:38">
      <c r="H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1:38">
      <c r="H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row>
    <row r="55" spans="1:38">
      <c r="H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row>
    <row r="56" spans="1:38">
      <c r="H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row>
    <row r="57" spans="1:38">
      <c r="H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row r="58" spans="1:38">
      <c r="H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row>
    <row r="59" spans="1:38">
      <c r="H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row>
    <row r="60" spans="1:38">
      <c r="H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1:38">
      <c r="H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row>
    <row r="62" spans="1:38">
      <c r="H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row>
    <row r="63" spans="1:38">
      <c r="H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row>
    <row r="64" spans="1:38">
      <c r="H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row>
    <row r="65" spans="8:38">
      <c r="H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row>
    <row r="66" spans="8:38">
      <c r="H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row>
    <row r="67" spans="8:38">
      <c r="H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row>
    <row r="68" spans="8:38">
      <c r="H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row>
    <row r="69" spans="8:38">
      <c r="H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row>
    <row r="70" spans="8:38">
      <c r="H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row>
    <row r="71" spans="8:38">
      <c r="H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row>
    <row r="72" spans="8:38">
      <c r="H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row>
    <row r="73" spans="8:38">
      <c r="H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row>
    <row r="74" spans="8:38">
      <c r="H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row>
    <row r="75" spans="8:38">
      <c r="H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row>
    <row r="76" spans="8:38">
      <c r="H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8:38">
      <c r="H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row>
    <row r="78" spans="8:38">
      <c r="H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row>
    <row r="79" spans="8:38">
      <c r="H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8:38">
      <c r="H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row>
    <row r="81" spans="1:38">
      <c r="H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row>
    <row r="82" spans="1:38">
      <c r="H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row>
    <row r="83" spans="1:38">
      <c r="H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row>
    <row r="84" spans="1:38">
      <c r="H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row>
    <row r="85" spans="1:38">
      <c r="H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row>
    <row r="86" spans="1:38">
      <c r="H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1:38">
      <c r="H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row>
    <row r="88" spans="1:38">
      <c r="K88" s="2"/>
    </row>
    <row r="89" spans="1:38">
      <c r="K89" s="2"/>
    </row>
    <row r="90" spans="1:38">
      <c r="K90" s="2"/>
    </row>
    <row r="91" spans="1:38">
      <c r="K91" s="2"/>
    </row>
    <row r="92" spans="1:38">
      <c r="K92" s="2"/>
    </row>
    <row r="93" spans="1:38">
      <c r="K93" s="2"/>
    </row>
    <row r="94" spans="1:38" s="3" customFormat="1">
      <c r="A94" s="2"/>
      <c r="B94" s="2"/>
      <c r="C94" s="2"/>
      <c r="D94" s="2"/>
      <c r="E94" s="2"/>
      <c r="F94" s="2"/>
      <c r="G94" s="2"/>
      <c r="I94" s="2"/>
      <c r="J94" s="2"/>
      <c r="K94" s="2"/>
    </row>
    <row r="95" spans="1:38" s="3" customFormat="1">
      <c r="A95" s="2"/>
      <c r="B95" s="2"/>
      <c r="C95" s="2"/>
      <c r="D95" s="2"/>
      <c r="E95" s="2"/>
      <c r="F95" s="2"/>
      <c r="G95" s="2"/>
      <c r="I95" s="2"/>
      <c r="J95" s="2"/>
      <c r="K95" s="2"/>
    </row>
    <row r="96" spans="1:38" s="3" customFormat="1">
      <c r="A96" s="2"/>
      <c r="B96" s="2"/>
      <c r="C96" s="2"/>
      <c r="D96" s="2"/>
      <c r="E96" s="2"/>
      <c r="F96" s="2"/>
      <c r="G96" s="2"/>
      <c r="I96" s="2"/>
      <c r="J96" s="2"/>
      <c r="K96" s="2"/>
    </row>
    <row r="97" spans="1:11" s="3" customFormat="1">
      <c r="A97" s="2"/>
      <c r="B97" s="2"/>
      <c r="C97" s="2"/>
      <c r="D97" s="2"/>
      <c r="E97" s="2"/>
      <c r="F97" s="2"/>
      <c r="G97" s="2"/>
      <c r="I97" s="2"/>
      <c r="J97" s="2"/>
      <c r="K97" s="2"/>
    </row>
    <row r="98" spans="1:11" s="3" customFormat="1">
      <c r="A98" s="2"/>
      <c r="B98" s="2"/>
      <c r="C98" s="2"/>
      <c r="D98" s="2"/>
      <c r="E98" s="2"/>
      <c r="F98" s="2"/>
      <c r="G98" s="2"/>
      <c r="I98" s="2"/>
      <c r="J98" s="2"/>
      <c r="K98" s="2"/>
    </row>
    <row r="99" spans="1:11" s="3" customFormat="1">
      <c r="A99" s="2"/>
      <c r="B99" s="2"/>
      <c r="C99" s="2"/>
      <c r="D99" s="2"/>
      <c r="E99" s="2"/>
      <c r="F99" s="2"/>
      <c r="G99" s="2"/>
      <c r="I99" s="2"/>
      <c r="J99" s="2"/>
      <c r="K99" s="2"/>
    </row>
    <row r="100" spans="1:11" s="3" customFormat="1">
      <c r="A100" s="2"/>
      <c r="B100" s="2"/>
      <c r="C100" s="2"/>
      <c r="D100" s="2"/>
      <c r="E100" s="2"/>
      <c r="F100" s="2"/>
      <c r="G100" s="2"/>
      <c r="I100" s="2"/>
      <c r="J100" s="2"/>
      <c r="K100" s="2"/>
    </row>
    <row r="101" spans="1:11" s="3" customFormat="1">
      <c r="A101" s="2"/>
      <c r="B101" s="2"/>
      <c r="C101" s="2"/>
      <c r="D101" s="2"/>
      <c r="E101" s="2"/>
      <c r="F101" s="2"/>
      <c r="G101" s="2"/>
      <c r="I101" s="2"/>
      <c r="J101" s="2"/>
      <c r="K101" s="2"/>
    </row>
    <row r="102" spans="1:11" s="3" customFormat="1">
      <c r="A102" s="2"/>
      <c r="B102" s="2"/>
      <c r="C102" s="2"/>
      <c r="D102" s="2"/>
      <c r="E102" s="2"/>
      <c r="F102" s="2"/>
      <c r="G102" s="2"/>
      <c r="I102" s="2"/>
      <c r="J102" s="2"/>
      <c r="K102" s="2"/>
    </row>
    <row r="103" spans="1:11" s="3" customFormat="1">
      <c r="A103" s="2"/>
      <c r="B103" s="2"/>
      <c r="C103" s="2"/>
      <c r="D103" s="2"/>
      <c r="E103" s="2"/>
      <c r="F103" s="2"/>
      <c r="G103" s="2"/>
      <c r="I103" s="2"/>
      <c r="J103" s="2"/>
      <c r="K103" s="2"/>
    </row>
    <row r="104" spans="1:11" s="3" customFormat="1">
      <c r="A104" s="2"/>
      <c r="B104" s="2"/>
      <c r="C104" s="2"/>
      <c r="D104" s="2"/>
      <c r="E104" s="2"/>
      <c r="F104" s="2"/>
      <c r="G104" s="2"/>
      <c r="I104" s="2"/>
      <c r="J104" s="2"/>
      <c r="K104" s="2"/>
    </row>
    <row r="105" spans="1:11" s="3" customFormat="1">
      <c r="A105" s="2"/>
      <c r="B105" s="2"/>
      <c r="C105" s="2"/>
      <c r="D105" s="2"/>
      <c r="E105" s="2"/>
      <c r="F105" s="2"/>
      <c r="G105" s="2"/>
      <c r="I105" s="2"/>
      <c r="J105" s="2"/>
      <c r="K105" s="2"/>
    </row>
    <row r="106" spans="1:11" s="3" customFormat="1">
      <c r="A106" s="2"/>
      <c r="B106" s="2"/>
      <c r="C106" s="2"/>
      <c r="D106" s="2"/>
      <c r="E106" s="2"/>
      <c r="F106" s="2"/>
      <c r="G106" s="2"/>
      <c r="I106" s="2"/>
      <c r="J106" s="2"/>
      <c r="K106" s="2"/>
    </row>
    <row r="780" spans="2:38">
      <c r="B780" s="94"/>
      <c r="C780" s="94"/>
      <c r="D780" s="94"/>
      <c r="E780" s="94"/>
      <c r="F780" s="94"/>
      <c r="G780" s="94"/>
      <c r="H780" s="95"/>
      <c r="I780" s="94"/>
      <c r="J780" s="94"/>
      <c r="K780" s="95"/>
      <c r="L780" s="95"/>
      <c r="M780" s="95"/>
      <c r="N780" s="95"/>
      <c r="O780" s="95"/>
      <c r="P780" s="95"/>
      <c r="Q780" s="95"/>
      <c r="R780" s="95"/>
      <c r="S780" s="95"/>
      <c r="T780" s="95"/>
      <c r="U780" s="95"/>
      <c r="V780" s="95"/>
      <c r="W780" s="95"/>
      <c r="X780" s="95"/>
      <c r="Y780" s="95"/>
      <c r="Z780" s="95"/>
      <c r="AA780" s="95"/>
      <c r="AB780" s="95"/>
      <c r="AC780" s="95"/>
      <c r="AD780" s="95"/>
      <c r="AE780" s="95"/>
      <c r="AF780" s="95"/>
      <c r="AG780" s="95"/>
      <c r="AH780" s="95"/>
      <c r="AI780" s="95"/>
      <c r="AJ780" s="95"/>
      <c r="AK780" s="95"/>
      <c r="AL780" s="95"/>
    </row>
    <row r="922" spans="2:38">
      <c r="B922" s="94"/>
      <c r="C922" s="94"/>
      <c r="D922" s="94"/>
      <c r="E922" s="94"/>
      <c r="F922" s="94"/>
      <c r="G922" s="94"/>
      <c r="H922" s="95"/>
      <c r="I922" s="94"/>
      <c r="J922" s="94"/>
      <c r="K922" s="95"/>
      <c r="L922" s="95"/>
      <c r="M922" s="95"/>
      <c r="N922" s="95"/>
      <c r="O922" s="95"/>
      <c r="P922" s="95"/>
      <c r="Q922" s="95"/>
      <c r="R922" s="95"/>
      <c r="S922" s="95"/>
      <c r="T922" s="95"/>
      <c r="U922" s="95"/>
      <c r="V922" s="95"/>
      <c r="W922" s="95"/>
      <c r="X922" s="95"/>
      <c r="Y922" s="95"/>
      <c r="Z922" s="95"/>
      <c r="AA922" s="95"/>
      <c r="AB922" s="95"/>
      <c r="AC922" s="95"/>
      <c r="AD922" s="95"/>
      <c r="AE922" s="95"/>
      <c r="AF922" s="95"/>
      <c r="AG922" s="95"/>
      <c r="AH922" s="95"/>
      <c r="AI922" s="95"/>
      <c r="AJ922" s="95"/>
      <c r="AK922" s="95"/>
      <c r="AL922" s="95"/>
    </row>
    <row r="1066" spans="2:38">
      <c r="B1066" s="94"/>
      <c r="C1066" s="94"/>
      <c r="D1066" s="94"/>
      <c r="E1066" s="94"/>
      <c r="F1066" s="94"/>
      <c r="G1066" s="94"/>
      <c r="H1066" s="95"/>
      <c r="I1066" s="94"/>
      <c r="J1066" s="94"/>
      <c r="K1066" s="95"/>
      <c r="L1066" s="95"/>
      <c r="M1066" s="95"/>
      <c r="N1066" s="95"/>
      <c r="O1066" s="95"/>
      <c r="P1066" s="95"/>
      <c r="Q1066" s="95"/>
      <c r="R1066" s="95"/>
      <c r="S1066" s="95"/>
      <c r="T1066" s="95"/>
      <c r="U1066" s="95"/>
      <c r="V1066" s="95"/>
      <c r="W1066" s="95"/>
      <c r="X1066" s="95"/>
      <c r="Y1066" s="95"/>
      <c r="Z1066" s="95"/>
      <c r="AA1066" s="95"/>
      <c r="AB1066" s="95"/>
      <c r="AC1066" s="95"/>
      <c r="AD1066" s="95"/>
      <c r="AE1066" s="95"/>
      <c r="AF1066" s="95"/>
      <c r="AG1066" s="95"/>
      <c r="AH1066" s="95"/>
      <c r="AI1066" s="95"/>
      <c r="AJ1066" s="95"/>
      <c r="AK1066" s="95"/>
      <c r="AL1066" s="95"/>
    </row>
    <row r="1409" spans="2:38">
      <c r="B1409" s="94"/>
      <c r="C1409" s="94"/>
      <c r="D1409" s="94"/>
      <c r="E1409" s="94"/>
      <c r="F1409" s="94"/>
      <c r="G1409" s="94"/>
      <c r="H1409" s="95"/>
      <c r="I1409" s="94"/>
      <c r="J1409" s="94"/>
      <c r="K1409" s="95"/>
      <c r="L1409" s="95"/>
      <c r="M1409" s="95"/>
      <c r="N1409" s="95"/>
      <c r="O1409" s="95"/>
      <c r="P1409" s="95"/>
      <c r="Q1409" s="95"/>
      <c r="R1409" s="95"/>
      <c r="S1409" s="95"/>
      <c r="T1409" s="95"/>
      <c r="U1409" s="95"/>
      <c r="V1409" s="95"/>
      <c r="W1409" s="95"/>
      <c r="X1409" s="95"/>
      <c r="Y1409" s="95"/>
      <c r="Z1409" s="95"/>
      <c r="AA1409" s="95"/>
      <c r="AB1409" s="95"/>
      <c r="AC1409" s="95"/>
      <c r="AD1409" s="95"/>
      <c r="AE1409" s="95"/>
      <c r="AF1409" s="95"/>
      <c r="AG1409" s="95"/>
      <c r="AH1409" s="95"/>
      <c r="AI1409" s="95"/>
      <c r="AJ1409" s="95"/>
      <c r="AK1409" s="95"/>
      <c r="AL1409" s="95"/>
    </row>
    <row r="1605" spans="2:38">
      <c r="B1605" s="94"/>
      <c r="C1605" s="94"/>
      <c r="D1605" s="94"/>
      <c r="E1605" s="94"/>
      <c r="F1605" s="94"/>
      <c r="G1605" s="94"/>
      <c r="H1605" s="95"/>
      <c r="I1605" s="94"/>
      <c r="J1605" s="94"/>
      <c r="K1605" s="95"/>
      <c r="L1605" s="95"/>
      <c r="M1605" s="95"/>
      <c r="N1605" s="95"/>
      <c r="O1605" s="95"/>
      <c r="P1605" s="95"/>
      <c r="Q1605" s="95"/>
      <c r="R1605" s="95"/>
      <c r="S1605" s="95"/>
      <c r="T1605" s="95"/>
      <c r="U1605" s="95"/>
      <c r="V1605" s="95"/>
      <c r="W1605" s="95"/>
      <c r="X1605" s="95"/>
      <c r="Y1605" s="95"/>
      <c r="Z1605" s="95"/>
      <c r="AA1605" s="95"/>
      <c r="AB1605" s="95"/>
      <c r="AC1605" s="95"/>
      <c r="AD1605" s="95"/>
      <c r="AE1605" s="95"/>
      <c r="AF1605" s="95"/>
      <c r="AG1605" s="95"/>
      <c r="AH1605" s="95"/>
      <c r="AI1605" s="95"/>
      <c r="AJ1605" s="95"/>
      <c r="AK1605" s="95"/>
      <c r="AL1605" s="95"/>
    </row>
    <row r="2321" spans="2:38">
      <c r="B2321" s="94"/>
      <c r="C2321" s="94"/>
      <c r="D2321" s="94"/>
      <c r="E2321" s="94"/>
      <c r="F2321" s="94"/>
      <c r="G2321" s="94"/>
      <c r="H2321" s="95"/>
      <c r="I2321" s="94"/>
      <c r="J2321" s="94"/>
      <c r="K2321" s="95"/>
      <c r="L2321" s="95"/>
      <c r="M2321" s="95"/>
      <c r="N2321" s="95"/>
      <c r="O2321" s="95"/>
      <c r="P2321" s="95"/>
      <c r="Q2321" s="95"/>
      <c r="R2321" s="95"/>
      <c r="S2321" s="95"/>
      <c r="T2321" s="95"/>
      <c r="U2321" s="95"/>
      <c r="V2321" s="95"/>
      <c r="W2321" s="95"/>
      <c r="X2321" s="95"/>
      <c r="Y2321" s="95"/>
      <c r="Z2321" s="95"/>
      <c r="AA2321" s="95"/>
      <c r="AB2321" s="95"/>
      <c r="AC2321" s="95"/>
      <c r="AD2321" s="95"/>
      <c r="AE2321" s="95"/>
      <c r="AF2321" s="95"/>
      <c r="AG2321" s="95"/>
      <c r="AH2321" s="95"/>
      <c r="AI2321" s="95"/>
      <c r="AJ2321" s="95"/>
      <c r="AK2321" s="95"/>
      <c r="AL2321" s="95"/>
    </row>
    <row r="2622" spans="2:38">
      <c r="B2622" s="94"/>
      <c r="C2622" s="94"/>
      <c r="D2622" s="94"/>
      <c r="E2622" s="94"/>
      <c r="F2622" s="94"/>
      <c r="G2622" s="94"/>
      <c r="H2622" s="95"/>
      <c r="I2622" s="94"/>
      <c r="J2622" s="94"/>
      <c r="K2622" s="95"/>
      <c r="L2622" s="95"/>
      <c r="M2622" s="95"/>
      <c r="N2622" s="95"/>
      <c r="O2622" s="95"/>
      <c r="P2622" s="95"/>
      <c r="Q2622" s="95"/>
      <c r="R2622" s="95"/>
      <c r="S2622" s="95"/>
      <c r="T2622" s="95"/>
      <c r="U2622" s="95"/>
      <c r="V2622" s="95"/>
      <c r="W2622" s="95"/>
      <c r="X2622" s="95"/>
      <c r="Y2622" s="95"/>
      <c r="Z2622" s="95"/>
      <c r="AA2622" s="95"/>
      <c r="AB2622" s="95"/>
      <c r="AC2622" s="95"/>
      <c r="AD2622" s="95"/>
      <c r="AE2622" s="95"/>
      <c r="AF2622" s="95"/>
      <c r="AG2622" s="95"/>
      <c r="AH2622" s="95"/>
      <c r="AI2622" s="95"/>
      <c r="AJ2622" s="95"/>
      <c r="AK2622" s="95"/>
      <c r="AL2622" s="95"/>
    </row>
    <row r="3089" spans="2:38">
      <c r="B3089" s="94"/>
      <c r="C3089" s="94"/>
      <c r="D3089" s="94"/>
      <c r="E3089" s="94"/>
      <c r="F3089" s="94"/>
      <c r="G3089" s="94"/>
      <c r="H3089" s="95"/>
      <c r="I3089" s="94"/>
      <c r="J3089" s="94"/>
      <c r="K3089" s="95"/>
      <c r="L3089" s="95"/>
      <c r="M3089" s="95"/>
      <c r="N3089" s="95"/>
      <c r="O3089" s="95"/>
      <c r="P3089" s="95"/>
      <c r="Q3089" s="95"/>
      <c r="R3089" s="95"/>
      <c r="S3089" s="95"/>
      <c r="T3089" s="95"/>
      <c r="U3089" s="95"/>
      <c r="V3089" s="95"/>
      <c r="W3089" s="95"/>
      <c r="X3089" s="95"/>
      <c r="Y3089" s="95"/>
      <c r="Z3089" s="95"/>
      <c r="AA3089" s="95"/>
      <c r="AB3089" s="95"/>
      <c r="AC3089" s="95"/>
      <c r="AD3089" s="95"/>
      <c r="AE3089" s="95"/>
      <c r="AF3089" s="95"/>
      <c r="AG3089" s="95"/>
      <c r="AH3089" s="95"/>
      <c r="AI3089" s="95"/>
      <c r="AJ3089" s="95"/>
      <c r="AK3089" s="95"/>
      <c r="AL3089" s="95"/>
    </row>
    <row r="3127" spans="2:38">
      <c r="B3127" s="94"/>
      <c r="C3127" s="94"/>
      <c r="D3127" s="94"/>
      <c r="E3127" s="94"/>
      <c r="F3127" s="94"/>
      <c r="G3127" s="94"/>
      <c r="H3127" s="95"/>
      <c r="I3127" s="94"/>
      <c r="J3127" s="94"/>
      <c r="K3127" s="95"/>
      <c r="L3127" s="95"/>
      <c r="M3127" s="95"/>
      <c r="N3127" s="95"/>
      <c r="O3127" s="95"/>
      <c r="P3127" s="95"/>
      <c r="Q3127" s="95"/>
      <c r="R3127" s="95"/>
      <c r="S3127" s="95"/>
      <c r="T3127" s="95"/>
      <c r="U3127" s="95"/>
      <c r="V3127" s="95"/>
      <c r="W3127" s="95"/>
      <c r="X3127" s="95"/>
      <c r="Y3127" s="95"/>
      <c r="Z3127" s="95"/>
      <c r="AA3127" s="95"/>
      <c r="AB3127" s="95"/>
      <c r="AC3127" s="95"/>
      <c r="AD3127" s="95"/>
      <c r="AE3127" s="95"/>
      <c r="AF3127" s="95"/>
      <c r="AG3127" s="95"/>
      <c r="AH3127" s="95"/>
      <c r="AI3127" s="95"/>
      <c r="AJ3127" s="95"/>
      <c r="AK3127" s="95"/>
      <c r="AL3127" s="95"/>
    </row>
  </sheetData>
  <mergeCells count="48">
    <mergeCell ref="AH1:AL1"/>
    <mergeCell ref="A3:A6"/>
    <mergeCell ref="B3:B6"/>
    <mergeCell ref="C3:H3"/>
    <mergeCell ref="I3:N3"/>
    <mergeCell ref="O3:T3"/>
    <mergeCell ref="U3:Z3"/>
    <mergeCell ref="AA3:AF3"/>
    <mergeCell ref="AG3:AL3"/>
    <mergeCell ref="C4:C6"/>
    <mergeCell ref="H4:H6"/>
    <mergeCell ref="I4:I6"/>
    <mergeCell ref="J4:J6"/>
    <mergeCell ref="N4:N6"/>
    <mergeCell ref="O4:O6"/>
    <mergeCell ref="M5:M6"/>
    <mergeCell ref="AL4:AL6"/>
    <mergeCell ref="E5:E6"/>
    <mergeCell ref="F5:F6"/>
    <mergeCell ref="G5:G6"/>
    <mergeCell ref="K5:K6"/>
    <mergeCell ref="L5:L6"/>
    <mergeCell ref="P4:P6"/>
    <mergeCell ref="T4:T6"/>
    <mergeCell ref="U4:U6"/>
    <mergeCell ref="V4:V6"/>
    <mergeCell ref="Z4:Z6"/>
    <mergeCell ref="AA4:AA6"/>
    <mergeCell ref="Q5:Q6"/>
    <mergeCell ref="R5:R6"/>
    <mergeCell ref="S5:S6"/>
    <mergeCell ref="W5:W6"/>
    <mergeCell ref="AJ5:AJ6"/>
    <mergeCell ref="AK5:AK6"/>
    <mergeCell ref="A7:A36"/>
    <mergeCell ref="A37:A47"/>
    <mergeCell ref="A48:B48"/>
    <mergeCell ref="X5:X6"/>
    <mergeCell ref="Y5:Y6"/>
    <mergeCell ref="AC5:AC6"/>
    <mergeCell ref="AD5:AD6"/>
    <mergeCell ref="AE5:AE6"/>
    <mergeCell ref="AI5:AI6"/>
    <mergeCell ref="AB4:AB6"/>
    <mergeCell ref="AF4:AF6"/>
    <mergeCell ref="AG4:AG6"/>
    <mergeCell ref="AH4:AH6"/>
    <mergeCell ref="D4:D6"/>
  </mergeCells>
  <phoneticPr fontId="3"/>
  <pageMargins left="0.46" right="0.21" top="0.41" bottom="0.24" header="0.21" footer="0.19"/>
  <pageSetup paperSize="8"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（7）委託面積</vt:lpstr>
    </vt:vector>
  </TitlesOfParts>
  <Company>alic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dc:creator>
  <cp:lastModifiedBy>tani</cp:lastModifiedBy>
  <dcterms:created xsi:type="dcterms:W3CDTF">2015-06-02T08:32:20Z</dcterms:created>
  <dcterms:modified xsi:type="dcterms:W3CDTF">2015-06-03T08:54:14Z</dcterms:modified>
</cp:coreProperties>
</file>