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45" yWindow="60" windowWidth="10935" windowHeight="8805"/>
  </bookViews>
  <sheets>
    <sheet name="No.3" sheetId="4" r:id="rId1"/>
  </sheets>
  <definedNames>
    <definedName name="_xlnm.Print_Area" localSheetId="0">No.3!$A$1:$L$95</definedName>
    <definedName name="_xlnm.Print_Titles" localSheetId="0">No.3!$B:$B,No.3!$4:$6</definedName>
  </definedNames>
  <calcPr calcId="125725"/>
</workbook>
</file>

<file path=xl/calcChain.xml><?xml version="1.0" encoding="utf-8"?>
<calcChain xmlns="http://schemas.openxmlformats.org/spreadsheetml/2006/main">
  <c r="K79" i="4"/>
  <c r="K78"/>
  <c r="K77"/>
  <c r="K76"/>
  <c r="G11"/>
  <c r="H11"/>
  <c r="I11"/>
  <c r="J11"/>
  <c r="J85" l="1"/>
  <c r="I85"/>
  <c r="H85"/>
  <c r="G85"/>
  <c r="J84"/>
  <c r="I84"/>
  <c r="H84"/>
  <c r="G84"/>
  <c r="J83"/>
  <c r="I83"/>
  <c r="H83"/>
  <c r="G83"/>
  <c r="J82"/>
  <c r="I82"/>
  <c r="H82"/>
  <c r="G82"/>
  <c r="J80"/>
  <c r="I80"/>
  <c r="H80"/>
  <c r="G80"/>
  <c r="K80"/>
  <c r="J74"/>
  <c r="I74"/>
  <c r="H74"/>
  <c r="G74"/>
  <c r="K73"/>
  <c r="K72"/>
  <c r="K71"/>
  <c r="K70"/>
  <c r="J69"/>
  <c r="I69"/>
  <c r="H69"/>
  <c r="G69"/>
  <c r="K68"/>
  <c r="K67"/>
  <c r="K66"/>
  <c r="K65"/>
  <c r="J63"/>
  <c r="I63"/>
  <c r="H63"/>
  <c r="G63"/>
  <c r="K62"/>
  <c r="K61"/>
  <c r="K60"/>
  <c r="K59"/>
  <c r="J58"/>
  <c r="I58"/>
  <c r="H58"/>
  <c r="G58"/>
  <c r="K57"/>
  <c r="K56"/>
  <c r="K55"/>
  <c r="K54"/>
  <c r="J53"/>
  <c r="I53"/>
  <c r="H53"/>
  <c r="G53"/>
  <c r="K52"/>
  <c r="K51"/>
  <c r="K50"/>
  <c r="K49"/>
  <c r="J48"/>
  <c r="I48"/>
  <c r="H48"/>
  <c r="G48"/>
  <c r="K47"/>
  <c r="K46"/>
  <c r="K45"/>
  <c r="K44"/>
  <c r="J42"/>
  <c r="I42"/>
  <c r="H42"/>
  <c r="G42"/>
  <c r="K41"/>
  <c r="K40"/>
  <c r="K39"/>
  <c r="K38"/>
  <c r="J37"/>
  <c r="I37"/>
  <c r="H37"/>
  <c r="G37"/>
  <c r="K36"/>
  <c r="K35"/>
  <c r="K34"/>
  <c r="K33"/>
  <c r="J32"/>
  <c r="I32"/>
  <c r="H32"/>
  <c r="G32"/>
  <c r="K31"/>
  <c r="K30"/>
  <c r="K29"/>
  <c r="K28"/>
  <c r="J27"/>
  <c r="I27"/>
  <c r="H27"/>
  <c r="G27"/>
  <c r="K26"/>
  <c r="K25"/>
  <c r="K24"/>
  <c r="K23"/>
  <c r="J21"/>
  <c r="I21"/>
  <c r="H21"/>
  <c r="G21"/>
  <c r="K20"/>
  <c r="K19"/>
  <c r="K18"/>
  <c r="K17"/>
  <c r="J16"/>
  <c r="I16"/>
  <c r="H16"/>
  <c r="G16"/>
  <c r="K15"/>
  <c r="K14"/>
  <c r="K13"/>
  <c r="K12"/>
  <c r="K10"/>
  <c r="K9"/>
  <c r="K8"/>
  <c r="K7"/>
  <c r="G75" l="1"/>
  <c r="J75"/>
  <c r="I75"/>
  <c r="I64"/>
  <c r="G64"/>
  <c r="H64"/>
  <c r="G43"/>
  <c r="G22"/>
  <c r="G87" s="1"/>
  <c r="H22"/>
  <c r="H87" s="1"/>
  <c r="J86"/>
  <c r="K82"/>
  <c r="I86"/>
  <c r="K42"/>
  <c r="K74"/>
  <c r="K85"/>
  <c r="K53"/>
  <c r="J64"/>
  <c r="K48"/>
  <c r="K37"/>
  <c r="K32"/>
  <c r="H86"/>
  <c r="K27"/>
  <c r="K21"/>
  <c r="K84"/>
  <c r="K16"/>
  <c r="G86"/>
  <c r="H75"/>
  <c r="K69"/>
  <c r="K63"/>
  <c r="K58"/>
  <c r="I43"/>
  <c r="J43"/>
  <c r="H43"/>
  <c r="J22"/>
  <c r="J87" s="1"/>
  <c r="I22"/>
  <c r="I87" s="1"/>
  <c r="K83"/>
  <c r="K11"/>
  <c r="G81" l="1"/>
  <c r="G89" s="1"/>
  <c r="G91" s="1"/>
  <c r="I81"/>
  <c r="I89" s="1"/>
  <c r="I91" s="1"/>
  <c r="J81"/>
  <c r="J89" s="1"/>
  <c r="J91" s="1"/>
  <c r="K75"/>
  <c r="K43"/>
  <c r="K86"/>
  <c r="K22"/>
  <c r="K87" s="1"/>
  <c r="G88" s="1"/>
  <c r="H81"/>
  <c r="H89" s="1"/>
  <c r="H91" s="1"/>
  <c r="K64"/>
  <c r="K88" l="1"/>
  <c r="H88"/>
  <c r="K81"/>
  <c r="K89" s="1"/>
  <c r="I90" s="1"/>
  <c r="J88"/>
  <c r="I88"/>
  <c r="K91" l="1"/>
  <c r="I92" s="1"/>
  <c r="H90"/>
  <c r="G90"/>
  <c r="J90"/>
  <c r="K90"/>
  <c r="H92" l="1"/>
  <c r="G92"/>
  <c r="K92"/>
  <c r="J92"/>
</calcChain>
</file>

<file path=xl/sharedStrings.xml><?xml version="1.0" encoding="utf-8"?>
<sst xmlns="http://schemas.openxmlformats.org/spreadsheetml/2006/main" count="125" uniqueCount="55">
  <si>
    <t>現在</t>
    <rPh sb="0" eb="2">
      <t>ゲンザイ</t>
    </rPh>
    <phoneticPr fontId="7"/>
  </si>
  <si>
    <t>県</t>
    <rPh sb="0" eb="1">
      <t>ケン</t>
    </rPh>
    <phoneticPr fontId="7"/>
  </si>
  <si>
    <t>地域</t>
    <rPh sb="0" eb="2">
      <t>チイキ</t>
    </rPh>
    <phoneticPr fontId="7"/>
  </si>
  <si>
    <t>島</t>
    <rPh sb="0" eb="1">
      <t>シマ</t>
    </rPh>
    <phoneticPr fontId="7"/>
  </si>
  <si>
    <t>市町村</t>
    <rPh sb="0" eb="3">
      <t>シチョウソン</t>
    </rPh>
    <phoneticPr fontId="7"/>
  </si>
  <si>
    <t>要件区分</t>
    <rPh sb="0" eb="2">
      <t>ヨウケン</t>
    </rPh>
    <rPh sb="2" eb="4">
      <t>クブン</t>
    </rPh>
    <phoneticPr fontId="7"/>
  </si>
  <si>
    <t>計</t>
    <rPh sb="0" eb="1">
      <t>ケイ</t>
    </rPh>
    <phoneticPr fontId="7"/>
  </si>
  <si>
    <t>備考</t>
    <rPh sb="0" eb="2">
      <t>ビコウ</t>
    </rPh>
    <phoneticPr fontId="7"/>
  </si>
  <si>
    <t>熊毛地区</t>
    <rPh sb="0" eb="2">
      <t>クマゲ</t>
    </rPh>
    <rPh sb="2" eb="4">
      <t>チク</t>
    </rPh>
    <phoneticPr fontId="7"/>
  </si>
  <si>
    <t>種子島</t>
    <rPh sb="0" eb="3">
      <t>タネガシマ</t>
    </rPh>
    <phoneticPr fontId="7"/>
  </si>
  <si>
    <t>西之表市</t>
    <rPh sb="0" eb="4">
      <t>ニシノオモテシ</t>
    </rPh>
    <phoneticPr fontId="7"/>
  </si>
  <si>
    <t>A-1</t>
    <phoneticPr fontId="7"/>
  </si>
  <si>
    <t>A-2</t>
    <phoneticPr fontId="7"/>
  </si>
  <si>
    <t>A-3</t>
    <phoneticPr fontId="7"/>
  </si>
  <si>
    <t>A-4</t>
    <phoneticPr fontId="7"/>
  </si>
  <si>
    <t>小計</t>
    <rPh sb="0" eb="2">
      <t>ショウケイ</t>
    </rPh>
    <phoneticPr fontId="7"/>
  </si>
  <si>
    <t>中種子町</t>
    <rPh sb="0" eb="3">
      <t>ナカタネ</t>
    </rPh>
    <rPh sb="3" eb="4">
      <t>チョウ</t>
    </rPh>
    <phoneticPr fontId="7"/>
  </si>
  <si>
    <t>南種子町</t>
    <rPh sb="0" eb="3">
      <t>ミナミタネ</t>
    </rPh>
    <rPh sb="3" eb="4">
      <t>チョウ</t>
    </rPh>
    <phoneticPr fontId="7"/>
  </si>
  <si>
    <t>大島地区</t>
    <rPh sb="0" eb="2">
      <t>オオシマ</t>
    </rPh>
    <rPh sb="2" eb="4">
      <t>チク</t>
    </rPh>
    <phoneticPr fontId="7"/>
  </si>
  <si>
    <t>奄美大島</t>
    <rPh sb="0" eb="4">
      <t>アマミオオシマ</t>
    </rPh>
    <phoneticPr fontId="7"/>
  </si>
  <si>
    <t>奄美市</t>
    <rPh sb="0" eb="3">
      <t>アマミシ</t>
    </rPh>
    <phoneticPr fontId="7"/>
  </si>
  <si>
    <t>龍郷町</t>
    <rPh sb="0" eb="2">
      <t>タツゴウ</t>
    </rPh>
    <rPh sb="2" eb="3">
      <t>チョウ</t>
    </rPh>
    <phoneticPr fontId="7"/>
  </si>
  <si>
    <t>宇検村</t>
    <rPh sb="0" eb="2">
      <t>ウケン</t>
    </rPh>
    <rPh sb="2" eb="3">
      <t>ムラ</t>
    </rPh>
    <phoneticPr fontId="7"/>
  </si>
  <si>
    <t>喜界島</t>
    <rPh sb="0" eb="2">
      <t>キカイ</t>
    </rPh>
    <rPh sb="2" eb="3">
      <t>ジマ</t>
    </rPh>
    <phoneticPr fontId="7"/>
  </si>
  <si>
    <t>喜界町</t>
    <rPh sb="0" eb="2">
      <t>キカイ</t>
    </rPh>
    <rPh sb="2" eb="3">
      <t>チョウ</t>
    </rPh>
    <phoneticPr fontId="7"/>
  </si>
  <si>
    <t>徳之島</t>
    <rPh sb="0" eb="3">
      <t>トクノシマ</t>
    </rPh>
    <phoneticPr fontId="7"/>
  </si>
  <si>
    <t>徳之島町</t>
    <rPh sb="0" eb="3">
      <t>トクノシマ</t>
    </rPh>
    <rPh sb="3" eb="4">
      <t>チョウ</t>
    </rPh>
    <phoneticPr fontId="7"/>
  </si>
  <si>
    <t>天城町</t>
    <rPh sb="0" eb="2">
      <t>アマギ</t>
    </rPh>
    <rPh sb="2" eb="3">
      <t>チョウ</t>
    </rPh>
    <phoneticPr fontId="7"/>
  </si>
  <si>
    <t>伊仙町</t>
    <rPh sb="0" eb="2">
      <t>イセン</t>
    </rPh>
    <rPh sb="2" eb="3">
      <t>チョウ</t>
    </rPh>
    <phoneticPr fontId="7"/>
  </si>
  <si>
    <t>沖永良部島</t>
    <rPh sb="0" eb="4">
      <t>オキノエラブ</t>
    </rPh>
    <rPh sb="4" eb="5">
      <t>シマ</t>
    </rPh>
    <phoneticPr fontId="7"/>
  </si>
  <si>
    <t>和泊町</t>
    <rPh sb="0" eb="2">
      <t>ワドマリ</t>
    </rPh>
    <rPh sb="2" eb="3">
      <t>チョウ</t>
    </rPh>
    <phoneticPr fontId="7"/>
  </si>
  <si>
    <t>知名町</t>
    <rPh sb="0" eb="2">
      <t>チナ</t>
    </rPh>
    <rPh sb="2" eb="3">
      <t>チョウ</t>
    </rPh>
    <phoneticPr fontId="7"/>
  </si>
  <si>
    <t>与論島</t>
    <rPh sb="0" eb="2">
      <t>ヨロン</t>
    </rPh>
    <rPh sb="2" eb="3">
      <t>ジマ</t>
    </rPh>
    <phoneticPr fontId="7"/>
  </si>
  <si>
    <t>与論町</t>
    <rPh sb="0" eb="2">
      <t>ヨロン</t>
    </rPh>
    <rPh sb="2" eb="3">
      <t>チョウ</t>
    </rPh>
    <phoneticPr fontId="7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</si>
  <si>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7"/>
  </si>
  <si>
    <t>熊毛地区計</t>
    <rPh sb="0" eb="2">
      <t>クマゲ</t>
    </rPh>
    <rPh sb="2" eb="4">
      <t>チク</t>
    </rPh>
    <rPh sb="4" eb="5">
      <t>ケイ</t>
    </rPh>
    <phoneticPr fontId="7"/>
  </si>
  <si>
    <t>大島地区計</t>
    <rPh sb="0" eb="2">
      <t>オオシマ</t>
    </rPh>
    <rPh sb="2" eb="4">
      <t>チク</t>
    </rPh>
    <rPh sb="4" eb="5">
      <t>ケイ</t>
    </rPh>
    <phoneticPr fontId="7"/>
  </si>
  <si>
    <t>鹿児島県合計</t>
    <rPh sb="0" eb="4">
      <t>カゴシマケン</t>
    </rPh>
    <rPh sb="4" eb="6">
      <t>ゴウケイ</t>
    </rPh>
    <phoneticPr fontId="7"/>
  </si>
  <si>
    <t>面積規模</t>
    <rPh sb="0" eb="2">
      <t>メンセキ</t>
    </rPh>
    <rPh sb="2" eb="4">
      <t>キボ</t>
    </rPh>
    <phoneticPr fontId="7"/>
  </si>
  <si>
    <t>30a未満</t>
    <rPh sb="3" eb="5">
      <t>ミマン</t>
    </rPh>
    <phoneticPr fontId="7"/>
  </si>
  <si>
    <t>30a～
50a未満</t>
    <rPh sb="8" eb="10">
      <t>ミマン</t>
    </rPh>
    <phoneticPr fontId="7"/>
  </si>
  <si>
    <t>50a～
100a未満</t>
    <rPh sb="9" eb="11">
      <t>ミマン</t>
    </rPh>
    <phoneticPr fontId="7"/>
  </si>
  <si>
    <t>100a以上</t>
    <rPh sb="4" eb="6">
      <t>イジョウ</t>
    </rPh>
    <phoneticPr fontId="7"/>
  </si>
  <si>
    <t>（単位：a）</t>
    <rPh sb="1" eb="3">
      <t>タンイ</t>
    </rPh>
    <phoneticPr fontId="7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</si>
  <si>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</si>
  <si>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</si>
  <si>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大島地区</t>
    <rPh sb="0" eb="2">
      <t>オオシマ</t>
    </rPh>
    <rPh sb="2" eb="4">
      <t>チク</t>
    </rPh>
    <phoneticPr fontId="3"/>
  </si>
  <si>
    <t>（３）市町村別　要件区分別　面積規模別　収穫面積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7"/>
  </si>
  <si>
    <t>（注１）</t>
    <rPh sb="1" eb="2">
      <t>チュウ</t>
    </rPh>
    <phoneticPr fontId="3"/>
  </si>
  <si>
    <t>平成２６年産の甘味資源作物交付金の交付実績があった者で集計。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</si>
  <si>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</si>
  <si>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</si>
  <si>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生産地域以外に居住する者については、交付金の交付手続き等を委託した所在地により分類。</t>
    <rPh sb="0" eb="2">
      <t>セイサン</t>
    </rPh>
    <rPh sb="2" eb="4">
      <t>チイキ</t>
    </rPh>
    <rPh sb="4" eb="6">
      <t>イガイ</t>
    </rPh>
    <rPh sb="7" eb="9">
      <t>キョジュウ</t>
    </rPh>
    <rPh sb="11" eb="12">
      <t>シャ</t>
    </rPh>
    <rPh sb="18" eb="21">
      <t>コウフキン</t>
    </rPh>
    <rPh sb="22" eb="24">
      <t>コウフ</t>
    </rPh>
    <rPh sb="24" eb="26">
      <t>テツヅ</t>
    </rPh>
    <rPh sb="27" eb="28">
      <t>トウ</t>
    </rPh>
    <rPh sb="29" eb="31">
      <t>イタク</t>
    </rPh>
    <rPh sb="33" eb="36">
      <t>ショザイチ</t>
    </rPh>
    <rPh sb="39" eb="41">
      <t>ブンルイ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</si>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</sst>
</file>

<file path=xl/styles.xml><?xml version="1.0" encoding="utf-8"?>
<styleSheet xmlns="http://schemas.openxmlformats.org/spreadsheetml/2006/main">
  <numFmts count="4">
    <numFmt numFmtId="178" formatCode="[$-411]ggge&quot;年&quot;m&quot;月&quot;d&quot;日&quot;;@"/>
    <numFmt numFmtId="179" formatCode="0.0%"/>
    <numFmt numFmtId="181" formatCode="#,##0;&quot;△ &quot;#,##0"/>
    <numFmt numFmtId="182" formatCode="#,##0.0;&quot;△ &quot;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9" fillId="0" borderId="4" xfId="2" applyFont="1" applyBorder="1" applyAlignment="1">
      <alignment horizontal="center" vertical="center"/>
    </xf>
    <xf numFmtId="181" fontId="10" fillId="0" borderId="4" xfId="2" applyNumberFormat="1" applyFont="1" applyBorder="1">
      <alignment vertical="center"/>
    </xf>
    <xf numFmtId="0" fontId="9" fillId="0" borderId="2" xfId="2" applyFont="1" applyBorder="1" applyAlignment="1">
      <alignment horizontal="center" vertical="center"/>
    </xf>
    <xf numFmtId="181" fontId="10" fillId="0" borderId="2" xfId="2" applyNumberFormat="1" applyFont="1" applyBorder="1">
      <alignment vertical="center"/>
    </xf>
    <xf numFmtId="0" fontId="11" fillId="0" borderId="0" xfId="1" applyFont="1" applyFill="1" applyAlignment="1">
      <alignment vertical="center"/>
    </xf>
    <xf numFmtId="0" fontId="9" fillId="0" borderId="15" xfId="2" applyFont="1" applyBorder="1" applyAlignment="1">
      <alignment horizontal="center" vertical="center"/>
    </xf>
    <xf numFmtId="181" fontId="10" fillId="0" borderId="3" xfId="2" applyNumberFormat="1" applyFont="1" applyBorder="1">
      <alignment vertical="center"/>
    </xf>
    <xf numFmtId="0" fontId="9" fillId="0" borderId="10" xfId="2" applyFont="1" applyBorder="1" applyAlignment="1">
      <alignment horizontal="center" vertical="center"/>
    </xf>
    <xf numFmtId="181" fontId="10" fillId="0" borderId="11" xfId="2" applyNumberFormat="1" applyFont="1" applyBorder="1">
      <alignment vertical="center"/>
    </xf>
    <xf numFmtId="181" fontId="10" fillId="0" borderId="1" xfId="2" applyNumberFormat="1" applyFont="1" applyBorder="1">
      <alignment vertical="center"/>
    </xf>
    <xf numFmtId="0" fontId="10" fillId="0" borderId="3" xfId="2" applyFont="1" applyBorder="1">
      <alignment vertical="center"/>
    </xf>
    <xf numFmtId="0" fontId="10" fillId="0" borderId="4" xfId="2" applyFont="1" applyBorder="1">
      <alignment vertical="center"/>
    </xf>
    <xf numFmtId="0" fontId="10" fillId="0" borderId="2" xfId="2" applyFont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10" fillId="0" borderId="11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179" fontId="10" fillId="0" borderId="5" xfId="2" applyNumberFormat="1" applyFont="1" applyBorder="1">
      <alignment vertical="center"/>
    </xf>
    <xf numFmtId="182" fontId="10" fillId="0" borderId="4" xfId="2" applyNumberFormat="1" applyFont="1" applyBorder="1">
      <alignment vertical="center"/>
    </xf>
    <xf numFmtId="182" fontId="10" fillId="0" borderId="2" xfId="2" applyNumberFormat="1" applyFont="1" applyBorder="1">
      <alignment vertical="center"/>
    </xf>
    <xf numFmtId="182" fontId="10" fillId="0" borderId="3" xfId="2" applyNumberFormat="1" applyFont="1" applyBorder="1">
      <alignment vertical="center"/>
    </xf>
    <xf numFmtId="182" fontId="10" fillId="0" borderId="11" xfId="2" applyNumberFormat="1" applyFont="1" applyBorder="1">
      <alignment vertical="center"/>
    </xf>
    <xf numFmtId="182" fontId="10" fillId="0" borderId="1" xfId="2" applyNumberFormat="1" applyFont="1" applyBorder="1">
      <alignment vertical="center"/>
    </xf>
    <xf numFmtId="179" fontId="10" fillId="0" borderId="0" xfId="2" applyNumberFormat="1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9" fillId="0" borderId="15" xfId="2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4" fillId="0" borderId="1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178" fontId="4" fillId="0" borderId="7" xfId="1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textRotation="255"/>
    </xf>
    <xf numFmtId="0" fontId="9" fillId="0" borderId="1" xfId="2" applyFont="1" applyBorder="1" applyAlignment="1">
      <alignment horizontal="center" vertical="center" textRotation="255"/>
    </xf>
    <xf numFmtId="0" fontId="9" fillId="0" borderId="5" xfId="2" applyFont="1" applyBorder="1" applyAlignment="1">
      <alignment horizontal="center" vertical="center" textRotation="255"/>
    </xf>
    <xf numFmtId="0" fontId="9" fillId="0" borderId="8" xfId="2" applyFont="1" applyBorder="1" applyAlignment="1">
      <alignment horizontal="center" vertical="center" textRotation="255"/>
    </xf>
    <xf numFmtId="0" fontId="9" fillId="0" borderId="12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 textRotation="255"/>
    </xf>
    <xf numFmtId="0" fontId="9" fillId="0" borderId="14" xfId="2" applyFont="1" applyBorder="1" applyAlignment="1">
      <alignment horizontal="center" vertical="center" textRotation="255"/>
    </xf>
    <xf numFmtId="0" fontId="12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textRotation="255"/>
    </xf>
    <xf numFmtId="0" fontId="6" fillId="0" borderId="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textRotation="255"/>
    </xf>
    <xf numFmtId="0" fontId="6" fillId="0" borderId="1" xfId="2" applyFont="1" applyBorder="1" applyAlignment="1">
      <alignment horizontal="center" vertical="center" textRotation="255"/>
    </xf>
    <xf numFmtId="0" fontId="6" fillId="0" borderId="6" xfId="2" applyFont="1" applyBorder="1" applyAlignment="1">
      <alignment horizontal="center" vertical="center" textRotation="255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distributed" vertical="center" justifyLastLine="1"/>
    </xf>
    <xf numFmtId="0" fontId="9" fillId="0" borderId="14" xfId="2" applyFont="1" applyBorder="1" applyAlignment="1">
      <alignment horizontal="distributed" vertical="center" justifyLastLine="1"/>
    </xf>
    <xf numFmtId="0" fontId="9" fillId="0" borderId="15" xfId="2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center" vertical="center" textRotation="255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M99"/>
  <sheetViews>
    <sheetView showZeros="0" tabSelected="1" view="pageBreakPreview" zoomScale="80" zoomScaleNormal="100" zoomScaleSheetLayoutView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7.25"/>
  <cols>
    <col min="1" max="1" width="0.75" style="1" customWidth="1"/>
    <col min="2" max="5" width="5.875" style="1" customWidth="1"/>
    <col min="6" max="6" width="7" style="1" customWidth="1"/>
    <col min="7" max="11" width="12.875" style="1" customWidth="1"/>
    <col min="12" max="12" width="11.125" style="1" customWidth="1"/>
    <col min="13" max="13" width="9.625" style="1" bestFit="1" customWidth="1"/>
    <col min="14" max="16384" width="9" style="1"/>
  </cols>
  <sheetData>
    <row r="1" spans="2:13">
      <c r="B1" s="1" t="s">
        <v>47</v>
      </c>
      <c r="M1" s="2"/>
    </row>
    <row r="2" spans="2:13">
      <c r="J2" s="37">
        <v>42277</v>
      </c>
      <c r="K2" s="37"/>
      <c r="L2" s="1" t="s">
        <v>0</v>
      </c>
    </row>
    <row r="3" spans="2:13">
      <c r="K3" s="1" t="s">
        <v>43</v>
      </c>
    </row>
    <row r="4" spans="2:13">
      <c r="B4" s="63" t="s">
        <v>1</v>
      </c>
      <c r="C4" s="63" t="s">
        <v>2</v>
      </c>
      <c r="D4" s="63" t="s">
        <v>3</v>
      </c>
      <c r="E4" s="63" t="s">
        <v>4</v>
      </c>
      <c r="F4" s="64" t="s">
        <v>5</v>
      </c>
      <c r="G4" s="67" t="s">
        <v>38</v>
      </c>
      <c r="H4" s="68"/>
      <c r="I4" s="68"/>
      <c r="J4" s="69"/>
      <c r="K4" s="53" t="s">
        <v>6</v>
      </c>
      <c r="L4" s="53" t="s">
        <v>7</v>
      </c>
    </row>
    <row r="5" spans="2:13">
      <c r="B5" s="63"/>
      <c r="C5" s="63"/>
      <c r="D5" s="63"/>
      <c r="E5" s="63"/>
      <c r="F5" s="65"/>
      <c r="G5" s="54" t="s">
        <v>39</v>
      </c>
      <c r="H5" s="54" t="s">
        <v>40</v>
      </c>
      <c r="I5" s="54" t="s">
        <v>41</v>
      </c>
      <c r="J5" s="53" t="s">
        <v>42</v>
      </c>
      <c r="K5" s="53"/>
      <c r="L5" s="53"/>
    </row>
    <row r="6" spans="2:13">
      <c r="B6" s="63"/>
      <c r="C6" s="63"/>
      <c r="D6" s="63"/>
      <c r="E6" s="63"/>
      <c r="F6" s="66"/>
      <c r="G6" s="53"/>
      <c r="H6" s="53"/>
      <c r="I6" s="53"/>
      <c r="J6" s="53"/>
      <c r="K6" s="53"/>
      <c r="L6" s="53"/>
    </row>
    <row r="7" spans="2:13" ht="17.25" customHeight="1">
      <c r="B7" s="35" t="s">
        <v>44</v>
      </c>
      <c r="C7" s="38" t="s">
        <v>8</v>
      </c>
      <c r="D7" s="38" t="s">
        <v>9</v>
      </c>
      <c r="E7" s="41" t="s">
        <v>10</v>
      </c>
      <c r="F7" s="3" t="s">
        <v>11</v>
      </c>
      <c r="G7" s="23">
        <v>102</v>
      </c>
      <c r="H7" s="23">
        <v>258</v>
      </c>
      <c r="I7" s="23">
        <v>1048</v>
      </c>
      <c r="J7" s="23">
        <v>15395</v>
      </c>
      <c r="K7" s="23">
        <f>SUM(G7:J7)</f>
        <v>16803</v>
      </c>
      <c r="L7" s="4"/>
    </row>
    <row r="8" spans="2:13">
      <c r="B8" s="36"/>
      <c r="C8" s="39"/>
      <c r="D8" s="39"/>
      <c r="E8" s="42"/>
      <c r="F8" s="5" t="s">
        <v>12</v>
      </c>
      <c r="G8" s="24"/>
      <c r="H8" s="24"/>
      <c r="I8" s="24"/>
      <c r="J8" s="24">
        <v>3433</v>
      </c>
      <c r="K8" s="24">
        <f t="shared" ref="K8:K10" si="0">SUM(G8:J8)</f>
        <v>3433</v>
      </c>
      <c r="L8" s="6"/>
    </row>
    <row r="9" spans="2:13">
      <c r="B9" s="36"/>
      <c r="C9" s="39"/>
      <c r="D9" s="39"/>
      <c r="E9" s="42"/>
      <c r="F9" s="5" t="s">
        <v>13</v>
      </c>
      <c r="G9" s="24">
        <v>1054</v>
      </c>
      <c r="H9" s="24">
        <v>1946</v>
      </c>
      <c r="I9" s="24">
        <v>3923</v>
      </c>
      <c r="J9" s="24">
        <v>4122</v>
      </c>
      <c r="K9" s="24">
        <f t="shared" si="0"/>
        <v>11045</v>
      </c>
      <c r="L9" s="6"/>
    </row>
    <row r="10" spans="2:13">
      <c r="B10" s="36"/>
      <c r="C10" s="39"/>
      <c r="D10" s="39"/>
      <c r="E10" s="42"/>
      <c r="F10" s="5" t="s">
        <v>14</v>
      </c>
      <c r="G10" s="24">
        <v>1144</v>
      </c>
      <c r="H10" s="24">
        <v>3642</v>
      </c>
      <c r="I10" s="24">
        <v>15273</v>
      </c>
      <c r="J10" s="24">
        <v>25375</v>
      </c>
      <c r="K10" s="24">
        <f t="shared" si="0"/>
        <v>45434</v>
      </c>
      <c r="L10" s="6"/>
      <c r="M10" s="7"/>
    </row>
    <row r="11" spans="2:13">
      <c r="B11" s="36"/>
      <c r="C11" s="39"/>
      <c r="D11" s="39"/>
      <c r="E11" s="43"/>
      <c r="F11" s="8" t="s">
        <v>15</v>
      </c>
      <c r="G11" s="25">
        <f>SUM(G7:G10)</f>
        <v>2300</v>
      </c>
      <c r="H11" s="25">
        <f>SUM(H7:H10)</f>
        <v>5846</v>
      </c>
      <c r="I11" s="25">
        <f>SUM(I7:I10)</f>
        <v>20244</v>
      </c>
      <c r="J11" s="25">
        <f>SUM(J7:J10)</f>
        <v>48325</v>
      </c>
      <c r="K11" s="25">
        <f>SUM(K7:K10)</f>
        <v>76715</v>
      </c>
      <c r="L11" s="9"/>
    </row>
    <row r="12" spans="2:13">
      <c r="B12" s="36"/>
      <c r="C12" s="39"/>
      <c r="D12" s="39"/>
      <c r="E12" s="41" t="s">
        <v>16</v>
      </c>
      <c r="F12" s="3" t="s">
        <v>11</v>
      </c>
      <c r="G12" s="23"/>
      <c r="H12" s="23">
        <v>236</v>
      </c>
      <c r="I12" s="23">
        <v>797</v>
      </c>
      <c r="J12" s="23">
        <v>39143</v>
      </c>
      <c r="K12" s="23">
        <f>SUM(G12:J12)</f>
        <v>40176</v>
      </c>
      <c r="L12" s="4"/>
    </row>
    <row r="13" spans="2:13">
      <c r="B13" s="36"/>
      <c r="C13" s="39"/>
      <c r="D13" s="39"/>
      <c r="E13" s="42"/>
      <c r="F13" s="5" t="s">
        <v>12</v>
      </c>
      <c r="G13" s="24"/>
      <c r="H13" s="24"/>
      <c r="I13" s="24"/>
      <c r="J13" s="24">
        <v>6734</v>
      </c>
      <c r="K13" s="24">
        <f t="shared" ref="K13:K15" si="1">SUM(G13:J13)</f>
        <v>6734</v>
      </c>
      <c r="L13" s="6"/>
    </row>
    <row r="14" spans="2:13">
      <c r="B14" s="36"/>
      <c r="C14" s="39"/>
      <c r="D14" s="39"/>
      <c r="E14" s="42"/>
      <c r="F14" s="5" t="s">
        <v>13</v>
      </c>
      <c r="G14" s="24">
        <v>125</v>
      </c>
      <c r="H14" s="24">
        <v>330</v>
      </c>
      <c r="I14" s="24">
        <v>1813</v>
      </c>
      <c r="J14" s="24">
        <v>15738</v>
      </c>
      <c r="K14" s="24">
        <f t="shared" si="1"/>
        <v>18006</v>
      </c>
      <c r="L14" s="6"/>
    </row>
    <row r="15" spans="2:13">
      <c r="B15" s="36"/>
      <c r="C15" s="39"/>
      <c r="D15" s="39"/>
      <c r="E15" s="42"/>
      <c r="F15" s="5" t="s">
        <v>14</v>
      </c>
      <c r="G15" s="24">
        <v>945</v>
      </c>
      <c r="H15" s="24">
        <v>3322</v>
      </c>
      <c r="I15" s="24">
        <v>18106</v>
      </c>
      <c r="J15" s="24">
        <v>61000</v>
      </c>
      <c r="K15" s="24">
        <f t="shared" si="1"/>
        <v>83373</v>
      </c>
      <c r="L15" s="6"/>
    </row>
    <row r="16" spans="2:13">
      <c r="B16" s="36"/>
      <c r="C16" s="39"/>
      <c r="D16" s="39"/>
      <c r="E16" s="43"/>
      <c r="F16" s="8" t="s">
        <v>15</v>
      </c>
      <c r="G16" s="25">
        <f>SUM(G12:G15)</f>
        <v>1070</v>
      </c>
      <c r="H16" s="25">
        <f>SUM(H12:H15)</f>
        <v>3888</v>
      </c>
      <c r="I16" s="25">
        <f>SUM(I12:I15)</f>
        <v>20716</v>
      </c>
      <c r="J16" s="25">
        <f>SUM(J12:J15)</f>
        <v>122615</v>
      </c>
      <c r="K16" s="25">
        <f>SUM(K12:K15)</f>
        <v>148289</v>
      </c>
      <c r="L16" s="9"/>
    </row>
    <row r="17" spans="2:12">
      <c r="B17" s="36"/>
      <c r="C17" s="39"/>
      <c r="D17" s="39"/>
      <c r="E17" s="41" t="s">
        <v>17</v>
      </c>
      <c r="F17" s="3" t="s">
        <v>11</v>
      </c>
      <c r="G17" s="23">
        <v>31</v>
      </c>
      <c r="H17" s="23">
        <v>124</v>
      </c>
      <c r="I17" s="23">
        <v>661</v>
      </c>
      <c r="J17" s="23">
        <v>17058</v>
      </c>
      <c r="K17" s="23">
        <f>SUM(G17:J17)</f>
        <v>17874</v>
      </c>
      <c r="L17" s="4"/>
    </row>
    <row r="18" spans="2:12">
      <c r="B18" s="36"/>
      <c r="C18" s="39"/>
      <c r="D18" s="39"/>
      <c r="E18" s="42"/>
      <c r="F18" s="5" t="s">
        <v>12</v>
      </c>
      <c r="G18" s="24"/>
      <c r="H18" s="24"/>
      <c r="I18" s="24"/>
      <c r="J18" s="24">
        <v>2860</v>
      </c>
      <c r="K18" s="24">
        <f t="shared" ref="K18:K20" si="2">SUM(G18:J18)</f>
        <v>2860</v>
      </c>
      <c r="L18" s="6"/>
    </row>
    <row r="19" spans="2:12">
      <c r="B19" s="36"/>
      <c r="C19" s="39"/>
      <c r="D19" s="39"/>
      <c r="E19" s="42"/>
      <c r="F19" s="5" t="s">
        <v>13</v>
      </c>
      <c r="G19" s="24">
        <v>117</v>
      </c>
      <c r="H19" s="24">
        <v>199</v>
      </c>
      <c r="I19" s="24">
        <v>1097</v>
      </c>
      <c r="J19" s="24">
        <v>3703</v>
      </c>
      <c r="K19" s="24">
        <f t="shared" si="2"/>
        <v>5116</v>
      </c>
      <c r="L19" s="6"/>
    </row>
    <row r="20" spans="2:12">
      <c r="B20" s="36"/>
      <c r="C20" s="39"/>
      <c r="D20" s="39"/>
      <c r="E20" s="42"/>
      <c r="F20" s="5" t="s">
        <v>14</v>
      </c>
      <c r="G20" s="24">
        <v>499</v>
      </c>
      <c r="H20" s="24">
        <v>1109</v>
      </c>
      <c r="I20" s="24">
        <v>6298</v>
      </c>
      <c r="J20" s="24">
        <v>10362</v>
      </c>
      <c r="K20" s="24">
        <f t="shared" si="2"/>
        <v>18268</v>
      </c>
      <c r="L20" s="6"/>
    </row>
    <row r="21" spans="2:12">
      <c r="B21" s="36"/>
      <c r="C21" s="39"/>
      <c r="D21" s="39"/>
      <c r="E21" s="42"/>
      <c r="F21" s="10" t="s">
        <v>15</v>
      </c>
      <c r="G21" s="25">
        <f>SUM(G17:G20)</f>
        <v>647</v>
      </c>
      <c r="H21" s="25">
        <f>SUM(H17:H20)</f>
        <v>1432</v>
      </c>
      <c r="I21" s="25">
        <f>SUM(I17:I20)</f>
        <v>8056</v>
      </c>
      <c r="J21" s="25">
        <f>SUM(J17:J20)</f>
        <v>33983</v>
      </c>
      <c r="K21" s="25">
        <f>SUM(K17:K20)</f>
        <v>44118</v>
      </c>
      <c r="L21" s="9"/>
    </row>
    <row r="22" spans="2:12">
      <c r="B22" s="36"/>
      <c r="C22" s="43"/>
      <c r="D22" s="44"/>
      <c r="E22" s="44"/>
      <c r="F22" s="46"/>
      <c r="G22" s="26">
        <f>SUM(G21,G16,G11)</f>
        <v>4017</v>
      </c>
      <c r="H22" s="26">
        <f>SUM(H21,H16,H11)</f>
        <v>11166</v>
      </c>
      <c r="I22" s="26">
        <f>SUM(I21,I16,I11)</f>
        <v>49016</v>
      </c>
      <c r="J22" s="26">
        <f>SUM(J21,J16,J11)</f>
        <v>204923</v>
      </c>
      <c r="K22" s="26">
        <f>SUM(K21,K16,K11)</f>
        <v>269122</v>
      </c>
      <c r="L22" s="11"/>
    </row>
    <row r="23" spans="2:12" ht="17.25" customHeight="1">
      <c r="B23" s="36"/>
      <c r="C23" s="38" t="s">
        <v>18</v>
      </c>
      <c r="D23" s="41" t="s">
        <v>19</v>
      </c>
      <c r="E23" s="41" t="s">
        <v>20</v>
      </c>
      <c r="F23" s="3" t="s">
        <v>11</v>
      </c>
      <c r="G23" s="23"/>
      <c r="H23" s="23"/>
      <c r="I23" s="23">
        <v>53</v>
      </c>
      <c r="J23" s="23">
        <v>18353</v>
      </c>
      <c r="K23" s="23">
        <f>SUM(G23:J23)</f>
        <v>18406</v>
      </c>
      <c r="L23" s="4"/>
    </row>
    <row r="24" spans="2:12">
      <c r="B24" s="36"/>
      <c r="C24" s="39"/>
      <c r="D24" s="42"/>
      <c r="E24" s="42"/>
      <c r="F24" s="5" t="s">
        <v>12</v>
      </c>
      <c r="G24" s="24"/>
      <c r="H24" s="24"/>
      <c r="I24" s="24"/>
      <c r="J24" s="24">
        <v>1002</v>
      </c>
      <c r="K24" s="24">
        <f t="shared" ref="K24:K26" si="3">SUM(G24:J24)</f>
        <v>1002</v>
      </c>
      <c r="L24" s="6"/>
    </row>
    <row r="25" spans="2:12">
      <c r="B25" s="36"/>
      <c r="C25" s="39"/>
      <c r="D25" s="42"/>
      <c r="E25" s="42"/>
      <c r="F25" s="5" t="s">
        <v>13</v>
      </c>
      <c r="G25" s="24"/>
      <c r="H25" s="24"/>
      <c r="I25" s="24"/>
      <c r="J25" s="24"/>
      <c r="K25" s="24">
        <f t="shared" si="3"/>
        <v>0</v>
      </c>
      <c r="L25" s="6"/>
    </row>
    <row r="26" spans="2:12">
      <c r="B26" s="36"/>
      <c r="C26" s="39"/>
      <c r="D26" s="42"/>
      <c r="E26" s="42"/>
      <c r="F26" s="5" t="s">
        <v>14</v>
      </c>
      <c r="G26" s="24">
        <v>1340.1</v>
      </c>
      <c r="H26" s="24">
        <v>2308.1999999999998</v>
      </c>
      <c r="I26" s="24">
        <v>7398.5</v>
      </c>
      <c r="J26" s="24">
        <v>26942.400000000001</v>
      </c>
      <c r="K26" s="24">
        <f t="shared" si="3"/>
        <v>37989.199999999997</v>
      </c>
      <c r="L26" s="6"/>
    </row>
    <row r="27" spans="2:12">
      <c r="B27" s="36"/>
      <c r="C27" s="39"/>
      <c r="D27" s="42"/>
      <c r="E27" s="43"/>
      <c r="F27" s="8" t="s">
        <v>15</v>
      </c>
      <c r="G27" s="25">
        <f>SUM(G23:G26)</f>
        <v>1340.1</v>
      </c>
      <c r="H27" s="25">
        <f>SUM(H23:H26)</f>
        <v>2308.1999999999998</v>
      </c>
      <c r="I27" s="25">
        <f>SUM(I23:I26)</f>
        <v>7451.5</v>
      </c>
      <c r="J27" s="25">
        <f>SUM(J23:J26)</f>
        <v>46297.4</v>
      </c>
      <c r="K27" s="25">
        <f>SUM(K23:K26)</f>
        <v>57397.2</v>
      </c>
      <c r="L27" s="9"/>
    </row>
    <row r="28" spans="2:12" ht="17.25" customHeight="1">
      <c r="B28" s="36"/>
      <c r="C28" s="39"/>
      <c r="D28" s="42"/>
      <c r="E28" s="41" t="s">
        <v>21</v>
      </c>
      <c r="F28" s="3" t="s">
        <v>11</v>
      </c>
      <c r="G28" s="23"/>
      <c r="H28" s="23"/>
      <c r="I28" s="23"/>
      <c r="J28" s="23">
        <v>388</v>
      </c>
      <c r="K28" s="23">
        <f>SUM(G28:J28)</f>
        <v>388</v>
      </c>
      <c r="L28" s="4"/>
    </row>
    <row r="29" spans="2:12" ht="17.25" customHeight="1">
      <c r="B29" s="36"/>
      <c r="C29" s="39"/>
      <c r="D29" s="42"/>
      <c r="E29" s="42"/>
      <c r="F29" s="5" t="s">
        <v>12</v>
      </c>
      <c r="G29" s="24"/>
      <c r="H29" s="24"/>
      <c r="I29" s="24"/>
      <c r="J29" s="24">
        <v>462</v>
      </c>
      <c r="K29" s="24">
        <f t="shared" ref="K29:K31" si="4">SUM(G29:J29)</f>
        <v>462</v>
      </c>
      <c r="L29" s="6"/>
    </row>
    <row r="30" spans="2:12" ht="17.25" customHeight="1">
      <c r="B30" s="36"/>
      <c r="C30" s="39"/>
      <c r="D30" s="42"/>
      <c r="E30" s="42"/>
      <c r="F30" s="5" t="s">
        <v>13</v>
      </c>
      <c r="G30" s="24"/>
      <c r="H30" s="24"/>
      <c r="I30" s="24"/>
      <c r="J30" s="24"/>
      <c r="K30" s="24">
        <f t="shared" si="4"/>
        <v>0</v>
      </c>
      <c r="L30" s="6"/>
    </row>
    <row r="31" spans="2:12" ht="17.25" customHeight="1">
      <c r="B31" s="36"/>
      <c r="C31" s="39"/>
      <c r="D31" s="42"/>
      <c r="E31" s="42"/>
      <c r="F31" s="5" t="s">
        <v>14</v>
      </c>
      <c r="G31" s="24">
        <v>412</v>
      </c>
      <c r="H31" s="24">
        <v>683</v>
      </c>
      <c r="I31" s="24">
        <v>1418</v>
      </c>
      <c r="J31" s="24">
        <v>1870</v>
      </c>
      <c r="K31" s="24">
        <f t="shared" si="4"/>
        <v>4383</v>
      </c>
      <c r="L31" s="6"/>
    </row>
    <row r="32" spans="2:12" ht="17.25" customHeight="1">
      <c r="B32" s="36"/>
      <c r="C32" s="39"/>
      <c r="D32" s="42"/>
      <c r="E32" s="43"/>
      <c r="F32" s="8" t="s">
        <v>15</v>
      </c>
      <c r="G32" s="25">
        <f>SUM(G28:G31)</f>
        <v>412</v>
      </c>
      <c r="H32" s="25">
        <f>SUM(H28:H31)</f>
        <v>683</v>
      </c>
      <c r="I32" s="25">
        <f>SUM(I28:I31)</f>
        <v>1418</v>
      </c>
      <c r="J32" s="25">
        <f>SUM(J28:J31)</f>
        <v>2720</v>
      </c>
      <c r="K32" s="25">
        <f>SUM(K28:K31)</f>
        <v>5233</v>
      </c>
      <c r="L32" s="9"/>
    </row>
    <row r="33" spans="2:12" hidden="1">
      <c r="B33" s="36"/>
      <c r="C33" s="39"/>
      <c r="D33" s="42"/>
      <c r="E33" s="41" t="s">
        <v>22</v>
      </c>
      <c r="F33" s="3" t="s">
        <v>11</v>
      </c>
      <c r="G33" s="23"/>
      <c r="H33" s="23"/>
      <c r="I33" s="23"/>
      <c r="J33" s="23"/>
      <c r="K33" s="23">
        <f>SUM(G33:J33)</f>
        <v>0</v>
      </c>
      <c r="L33" s="4"/>
    </row>
    <row r="34" spans="2:12" hidden="1">
      <c r="B34" s="36"/>
      <c r="C34" s="39"/>
      <c r="D34" s="42"/>
      <c r="E34" s="42"/>
      <c r="F34" s="5" t="s">
        <v>12</v>
      </c>
      <c r="G34" s="24"/>
      <c r="H34" s="24"/>
      <c r="I34" s="24"/>
      <c r="J34" s="24"/>
      <c r="K34" s="24">
        <f t="shared" ref="K34:K36" si="5">SUM(G34:J34)</f>
        <v>0</v>
      </c>
      <c r="L34" s="6"/>
    </row>
    <row r="35" spans="2:12" hidden="1">
      <c r="B35" s="36"/>
      <c r="C35" s="39"/>
      <c r="D35" s="42"/>
      <c r="E35" s="42"/>
      <c r="F35" s="5" t="s">
        <v>13</v>
      </c>
      <c r="G35" s="24"/>
      <c r="H35" s="24"/>
      <c r="I35" s="24"/>
      <c r="J35" s="24"/>
      <c r="K35" s="24">
        <f t="shared" si="5"/>
        <v>0</v>
      </c>
      <c r="L35" s="6"/>
    </row>
    <row r="36" spans="2:12" hidden="1">
      <c r="B36" s="36"/>
      <c r="C36" s="39"/>
      <c r="D36" s="42"/>
      <c r="E36" s="42"/>
      <c r="F36" s="5" t="s">
        <v>14</v>
      </c>
      <c r="G36" s="24"/>
      <c r="H36" s="24"/>
      <c r="I36" s="24"/>
      <c r="J36" s="24"/>
      <c r="K36" s="24">
        <f t="shared" si="5"/>
        <v>0</v>
      </c>
      <c r="L36" s="6"/>
    </row>
    <row r="37" spans="2:12" hidden="1">
      <c r="B37" s="36"/>
      <c r="C37" s="39"/>
      <c r="D37" s="42"/>
      <c r="E37" s="43"/>
      <c r="F37" s="8" t="s">
        <v>15</v>
      </c>
      <c r="G37" s="25">
        <f>SUM(G33:G36)</f>
        <v>0</v>
      </c>
      <c r="H37" s="25">
        <f>SUM(H33:H36)</f>
        <v>0</v>
      </c>
      <c r="I37" s="25">
        <f>SUM(I33:I36)</f>
        <v>0</v>
      </c>
      <c r="J37" s="25">
        <f>SUM(J33:J36)</f>
        <v>0</v>
      </c>
      <c r="K37" s="25">
        <f>SUM(K33:K36)</f>
        <v>0</v>
      </c>
      <c r="L37" s="9"/>
    </row>
    <row r="38" spans="2:12" ht="17.25" hidden="1" customHeight="1">
      <c r="B38" s="36"/>
      <c r="C38" s="39"/>
      <c r="D38" s="42"/>
      <c r="E38" s="41" t="s">
        <v>22</v>
      </c>
      <c r="F38" s="3" t="s">
        <v>11</v>
      </c>
      <c r="G38" s="23"/>
      <c r="H38" s="23"/>
      <c r="I38" s="23"/>
      <c r="J38" s="23"/>
      <c r="K38" s="23">
        <f>SUM(G38:J38)</f>
        <v>0</v>
      </c>
      <c r="L38" s="4"/>
    </row>
    <row r="39" spans="2:12" ht="17.25" hidden="1" customHeight="1">
      <c r="B39" s="36"/>
      <c r="C39" s="39"/>
      <c r="D39" s="42"/>
      <c r="E39" s="42"/>
      <c r="F39" s="5" t="s">
        <v>12</v>
      </c>
      <c r="G39" s="24"/>
      <c r="H39" s="24"/>
      <c r="I39" s="24"/>
      <c r="J39" s="24"/>
      <c r="K39" s="24">
        <f t="shared" ref="K39:K41" si="6">SUM(G39:J39)</f>
        <v>0</v>
      </c>
      <c r="L39" s="6"/>
    </row>
    <row r="40" spans="2:12" ht="17.25" hidden="1" customHeight="1">
      <c r="B40" s="36"/>
      <c r="C40" s="39"/>
      <c r="D40" s="42"/>
      <c r="E40" s="42"/>
      <c r="F40" s="5" t="s">
        <v>13</v>
      </c>
      <c r="G40" s="24"/>
      <c r="H40" s="24"/>
      <c r="I40" s="24"/>
      <c r="J40" s="24"/>
      <c r="K40" s="24">
        <f t="shared" si="6"/>
        <v>0</v>
      </c>
      <c r="L40" s="6"/>
    </row>
    <row r="41" spans="2:12" ht="17.25" hidden="1" customHeight="1">
      <c r="B41" s="36"/>
      <c r="C41" s="39"/>
      <c r="D41" s="42"/>
      <c r="E41" s="42"/>
      <c r="F41" s="5" t="s">
        <v>14</v>
      </c>
      <c r="G41" s="24"/>
      <c r="H41" s="24"/>
      <c r="I41" s="24"/>
      <c r="J41" s="24"/>
      <c r="K41" s="24">
        <f t="shared" si="6"/>
        <v>0</v>
      </c>
      <c r="L41" s="6"/>
    </row>
    <row r="42" spans="2:12" ht="17.25" hidden="1" customHeight="1">
      <c r="B42" s="36"/>
      <c r="C42" s="39"/>
      <c r="D42" s="42"/>
      <c r="E42" s="43"/>
      <c r="F42" s="8" t="s">
        <v>15</v>
      </c>
      <c r="G42" s="25">
        <f>SUM(G38:G41)</f>
        <v>0</v>
      </c>
      <c r="H42" s="25">
        <f>SUM(H38:H41)</f>
        <v>0</v>
      </c>
      <c r="I42" s="25">
        <f>SUM(I38:I41)</f>
        <v>0</v>
      </c>
      <c r="J42" s="25">
        <f>SUM(J38:J41)</f>
        <v>0</v>
      </c>
      <c r="K42" s="25">
        <f>SUM(K38:K41)</f>
        <v>0</v>
      </c>
      <c r="L42" s="9"/>
    </row>
    <row r="43" spans="2:12">
      <c r="B43" s="36"/>
      <c r="C43" s="39"/>
      <c r="D43" s="43"/>
      <c r="E43" s="44"/>
      <c r="F43" s="46"/>
      <c r="G43" s="26">
        <f>SUM(G42,G37,G32,G27)</f>
        <v>1752.1</v>
      </c>
      <c r="H43" s="26">
        <f>SUM(H42,H37,H32,H27)</f>
        <v>2991.2</v>
      </c>
      <c r="I43" s="26">
        <f>SUM(I42,I37,I32,I27)</f>
        <v>8869.5</v>
      </c>
      <c r="J43" s="26">
        <f>SUM(J42,J37,J32,J27)</f>
        <v>49017.4</v>
      </c>
      <c r="K43" s="26">
        <f>SUM(K42,K37,K32,K27)</f>
        <v>62630.2</v>
      </c>
      <c r="L43" s="11"/>
    </row>
    <row r="44" spans="2:12" ht="17.25" customHeight="1">
      <c r="B44" s="36"/>
      <c r="C44" s="39"/>
      <c r="D44" s="48" t="s">
        <v>23</v>
      </c>
      <c r="E44" s="38" t="s">
        <v>24</v>
      </c>
      <c r="F44" s="3" t="s">
        <v>11</v>
      </c>
      <c r="G44" s="23">
        <v>16.899999999999999</v>
      </c>
      <c r="H44" s="23"/>
      <c r="I44" s="23">
        <v>89.5</v>
      </c>
      <c r="J44" s="23">
        <v>46120.7</v>
      </c>
      <c r="K44" s="23">
        <f>SUM(G44:J44)</f>
        <v>46227.1</v>
      </c>
      <c r="L44" s="4"/>
    </row>
    <row r="45" spans="2:12">
      <c r="B45" s="36"/>
      <c r="C45" s="39"/>
      <c r="D45" s="49"/>
      <c r="E45" s="39"/>
      <c r="F45" s="5" t="s">
        <v>12</v>
      </c>
      <c r="G45" s="24"/>
      <c r="H45" s="24"/>
      <c r="I45" s="24"/>
      <c r="J45" s="24">
        <v>19422.400000000001</v>
      </c>
      <c r="K45" s="24">
        <f t="shared" ref="K45:K47" si="7">SUM(G45:J45)</f>
        <v>19422.400000000001</v>
      </c>
      <c r="L45" s="6"/>
    </row>
    <row r="46" spans="2:12">
      <c r="B46" s="36"/>
      <c r="C46" s="39"/>
      <c r="D46" s="49"/>
      <c r="E46" s="39"/>
      <c r="F46" s="5" t="s">
        <v>13</v>
      </c>
      <c r="G46" s="24"/>
      <c r="H46" s="24"/>
      <c r="I46" s="24">
        <v>148.69999999999999</v>
      </c>
      <c r="J46" s="24">
        <v>9059.7000000000007</v>
      </c>
      <c r="K46" s="24">
        <f t="shared" si="7"/>
        <v>9208.4000000000015</v>
      </c>
      <c r="L46" s="6"/>
    </row>
    <row r="47" spans="2:12">
      <c r="B47" s="36"/>
      <c r="C47" s="39"/>
      <c r="D47" s="49"/>
      <c r="E47" s="39"/>
      <c r="F47" s="5" t="s">
        <v>14</v>
      </c>
      <c r="G47" s="24">
        <v>904.4</v>
      </c>
      <c r="H47" s="24">
        <v>2372.1</v>
      </c>
      <c r="I47" s="24">
        <v>7723.4000000000005</v>
      </c>
      <c r="J47" s="24">
        <v>54859.500000000015</v>
      </c>
      <c r="K47" s="24">
        <f t="shared" si="7"/>
        <v>65859.400000000023</v>
      </c>
      <c r="L47" s="6"/>
    </row>
    <row r="48" spans="2:12">
      <c r="B48" s="36"/>
      <c r="C48" s="39"/>
      <c r="D48" s="50"/>
      <c r="E48" s="51" t="s">
        <v>15</v>
      </c>
      <c r="F48" s="52"/>
      <c r="G48" s="25">
        <f>SUM(G44:G47)</f>
        <v>921.3</v>
      </c>
      <c r="H48" s="25">
        <f>SUM(H44:H47)</f>
        <v>2372.1</v>
      </c>
      <c r="I48" s="25">
        <f>SUM(I44:I47)</f>
        <v>7961.6</v>
      </c>
      <c r="J48" s="25">
        <f>SUM(J44:J47)</f>
        <v>129462.30000000002</v>
      </c>
      <c r="K48" s="25">
        <f>SUM(K44:K47)</f>
        <v>140717.30000000002</v>
      </c>
      <c r="L48" s="9"/>
    </row>
    <row r="49" spans="2:13" ht="17.25" customHeight="1">
      <c r="B49" s="36"/>
      <c r="C49" s="39"/>
      <c r="D49" s="38" t="s">
        <v>25</v>
      </c>
      <c r="E49" s="41" t="s">
        <v>26</v>
      </c>
      <c r="F49" s="3" t="s">
        <v>11</v>
      </c>
      <c r="G49" s="23">
        <v>10</v>
      </c>
      <c r="H49" s="23">
        <v>100</v>
      </c>
      <c r="I49" s="23">
        <v>90</v>
      </c>
      <c r="J49" s="23">
        <v>16887.300000000003</v>
      </c>
      <c r="K49" s="23">
        <f>SUM(G49:J49)</f>
        <v>17087.300000000003</v>
      </c>
      <c r="L49" s="4"/>
    </row>
    <row r="50" spans="2:13">
      <c r="B50" s="36"/>
      <c r="C50" s="39"/>
      <c r="D50" s="39"/>
      <c r="E50" s="42"/>
      <c r="F50" s="5" t="s">
        <v>12</v>
      </c>
      <c r="G50" s="24"/>
      <c r="H50" s="24"/>
      <c r="I50" s="24"/>
      <c r="J50" s="24">
        <v>4270.7</v>
      </c>
      <c r="K50" s="24">
        <f t="shared" ref="K50:K52" si="8">SUM(G50:J50)</f>
        <v>4270.7</v>
      </c>
      <c r="L50" s="6"/>
    </row>
    <row r="51" spans="2:13">
      <c r="B51" s="36"/>
      <c r="C51" s="39"/>
      <c r="D51" s="39"/>
      <c r="E51" s="42"/>
      <c r="F51" s="5" t="s">
        <v>13</v>
      </c>
      <c r="G51" s="24">
        <v>176</v>
      </c>
      <c r="H51" s="24">
        <v>123</v>
      </c>
      <c r="I51" s="24">
        <v>1535.8</v>
      </c>
      <c r="J51" s="24">
        <v>3824.2</v>
      </c>
      <c r="K51" s="24">
        <f t="shared" si="8"/>
        <v>5659</v>
      </c>
      <c r="L51" s="6"/>
    </row>
    <row r="52" spans="2:13">
      <c r="B52" s="36"/>
      <c r="C52" s="39"/>
      <c r="D52" s="39"/>
      <c r="E52" s="42"/>
      <c r="F52" s="5" t="s">
        <v>14</v>
      </c>
      <c r="G52" s="24">
        <v>1395.7</v>
      </c>
      <c r="H52" s="24">
        <v>3293.6000000000004</v>
      </c>
      <c r="I52" s="24">
        <v>19067.200000000004</v>
      </c>
      <c r="J52" s="24">
        <v>59765.200000000004</v>
      </c>
      <c r="K52" s="24">
        <f t="shared" si="8"/>
        <v>83521.700000000012</v>
      </c>
      <c r="L52" s="6"/>
    </row>
    <row r="53" spans="2:13">
      <c r="B53" s="36"/>
      <c r="C53" s="39"/>
      <c r="D53" s="39"/>
      <c r="E53" s="43"/>
      <c r="F53" s="31" t="s">
        <v>15</v>
      </c>
      <c r="G53" s="25">
        <f>SUM(G49:G52)</f>
        <v>1581.7</v>
      </c>
      <c r="H53" s="25">
        <f>SUM(H49:H52)</f>
        <v>3516.6000000000004</v>
      </c>
      <c r="I53" s="25">
        <f>SUM(I49:I52)</f>
        <v>20693.000000000004</v>
      </c>
      <c r="J53" s="25">
        <f>SUM(J49:J52)</f>
        <v>84747.400000000009</v>
      </c>
      <c r="K53" s="25">
        <f>SUM(K49:K52)</f>
        <v>110538.70000000001</v>
      </c>
      <c r="L53" s="9"/>
      <c r="M53" s="7"/>
    </row>
    <row r="54" spans="2:13" ht="17.25" customHeight="1">
      <c r="B54" s="36"/>
      <c r="C54" s="39"/>
      <c r="D54" s="39"/>
      <c r="E54" s="41" t="s">
        <v>27</v>
      </c>
      <c r="F54" s="3" t="s">
        <v>11</v>
      </c>
      <c r="G54" s="23">
        <v>15</v>
      </c>
      <c r="H54" s="23">
        <v>113</v>
      </c>
      <c r="I54" s="23">
        <v>399</v>
      </c>
      <c r="J54" s="23">
        <v>24217</v>
      </c>
      <c r="K54" s="23">
        <f>SUM(G54:J54)</f>
        <v>24744</v>
      </c>
      <c r="L54" s="4"/>
    </row>
    <row r="55" spans="2:13">
      <c r="B55" s="36"/>
      <c r="C55" s="39"/>
      <c r="D55" s="39"/>
      <c r="E55" s="42"/>
      <c r="F55" s="5" t="s">
        <v>12</v>
      </c>
      <c r="G55" s="24"/>
      <c r="H55" s="24"/>
      <c r="I55" s="24">
        <v>91</v>
      </c>
      <c r="J55" s="24">
        <v>9337</v>
      </c>
      <c r="K55" s="24">
        <f t="shared" ref="K55:K57" si="9">SUM(G55:J55)</f>
        <v>9428</v>
      </c>
      <c r="L55" s="6"/>
    </row>
    <row r="56" spans="2:13">
      <c r="B56" s="36"/>
      <c r="C56" s="39"/>
      <c r="D56" s="39"/>
      <c r="E56" s="42"/>
      <c r="F56" s="5" t="s">
        <v>13</v>
      </c>
      <c r="G56" s="24">
        <v>1792</v>
      </c>
      <c r="H56" s="24">
        <v>4645</v>
      </c>
      <c r="I56" s="24">
        <v>19573</v>
      </c>
      <c r="J56" s="24">
        <v>65716</v>
      </c>
      <c r="K56" s="24">
        <f t="shared" si="9"/>
        <v>91726</v>
      </c>
      <c r="L56" s="6"/>
    </row>
    <row r="57" spans="2:13">
      <c r="B57" s="36"/>
      <c r="C57" s="39"/>
      <c r="D57" s="39"/>
      <c r="E57" s="42"/>
      <c r="F57" s="5" t="s">
        <v>14</v>
      </c>
      <c r="G57" s="24"/>
      <c r="H57" s="24">
        <v>107</v>
      </c>
      <c r="I57" s="24">
        <v>418</v>
      </c>
      <c r="J57" s="24">
        <v>1181</v>
      </c>
      <c r="K57" s="24">
        <f t="shared" si="9"/>
        <v>1706</v>
      </c>
      <c r="L57" s="6"/>
    </row>
    <row r="58" spans="2:13">
      <c r="B58" s="36"/>
      <c r="C58" s="39"/>
      <c r="D58" s="39"/>
      <c r="E58" s="43"/>
      <c r="F58" s="31" t="s">
        <v>15</v>
      </c>
      <c r="G58" s="25">
        <f>SUM(G54:G57)</f>
        <v>1807</v>
      </c>
      <c r="H58" s="25">
        <f>SUM(H54:H57)</f>
        <v>4865</v>
      </c>
      <c r="I58" s="25">
        <f>SUM(I54:I57)</f>
        <v>20481</v>
      </c>
      <c r="J58" s="25">
        <f>SUM(J54:J57)</f>
        <v>100451</v>
      </c>
      <c r="K58" s="25">
        <f>SUM(K54:K57)</f>
        <v>127604</v>
      </c>
      <c r="L58" s="9"/>
    </row>
    <row r="59" spans="2:13" ht="17.25" customHeight="1">
      <c r="B59" s="36"/>
      <c r="C59" s="39"/>
      <c r="D59" s="39"/>
      <c r="E59" s="41" t="s">
        <v>28</v>
      </c>
      <c r="F59" s="3" t="s">
        <v>11</v>
      </c>
      <c r="G59" s="23">
        <v>55</v>
      </c>
      <c r="H59" s="23">
        <v>35</v>
      </c>
      <c r="I59" s="23">
        <v>415</v>
      </c>
      <c r="J59" s="23">
        <v>15989.300000000001</v>
      </c>
      <c r="K59" s="23">
        <f>SUM(G59:J59)</f>
        <v>16494.300000000003</v>
      </c>
      <c r="L59" s="4"/>
    </row>
    <row r="60" spans="2:13">
      <c r="B60" s="36"/>
      <c r="C60" s="39"/>
      <c r="D60" s="39"/>
      <c r="E60" s="42"/>
      <c r="F60" s="5" t="s">
        <v>12</v>
      </c>
      <c r="G60" s="24"/>
      <c r="H60" s="24">
        <v>40</v>
      </c>
      <c r="I60" s="24"/>
      <c r="J60" s="24">
        <v>5115.3999999999996</v>
      </c>
      <c r="K60" s="24">
        <f t="shared" ref="K60:K62" si="10">SUM(G60:J60)</f>
        <v>5155.3999999999996</v>
      </c>
      <c r="L60" s="6"/>
    </row>
    <row r="61" spans="2:13">
      <c r="B61" s="36"/>
      <c r="C61" s="39"/>
      <c r="D61" s="39"/>
      <c r="E61" s="42"/>
      <c r="F61" s="5" t="s">
        <v>13</v>
      </c>
      <c r="G61" s="24">
        <v>160</v>
      </c>
      <c r="H61" s="24">
        <v>278.2</v>
      </c>
      <c r="I61" s="24">
        <v>862.5</v>
      </c>
      <c r="J61" s="24">
        <v>5222.8999999999996</v>
      </c>
      <c r="K61" s="24">
        <f t="shared" si="10"/>
        <v>6523.5999999999995</v>
      </c>
      <c r="L61" s="6"/>
    </row>
    <row r="62" spans="2:13">
      <c r="B62" s="36"/>
      <c r="C62" s="39"/>
      <c r="D62" s="39"/>
      <c r="E62" s="42"/>
      <c r="F62" s="5" t="s">
        <v>14</v>
      </c>
      <c r="G62" s="24">
        <v>1854</v>
      </c>
      <c r="H62" s="24">
        <v>6745</v>
      </c>
      <c r="I62" s="24">
        <v>27360.599999999995</v>
      </c>
      <c r="J62" s="24">
        <v>70817.299999999988</v>
      </c>
      <c r="K62" s="24">
        <f t="shared" si="10"/>
        <v>106776.89999999998</v>
      </c>
      <c r="L62" s="6"/>
    </row>
    <row r="63" spans="2:13">
      <c r="B63" s="36"/>
      <c r="C63" s="39"/>
      <c r="D63" s="39"/>
      <c r="E63" s="43"/>
      <c r="F63" s="31" t="s">
        <v>15</v>
      </c>
      <c r="G63" s="25">
        <f>SUM(G59:G62)</f>
        <v>2069</v>
      </c>
      <c r="H63" s="25">
        <f>SUM(H59:H62)</f>
        <v>7098.2</v>
      </c>
      <c r="I63" s="25">
        <f>SUM(I59:I62)</f>
        <v>28638.099999999995</v>
      </c>
      <c r="J63" s="25">
        <f>SUM(J59:J62)</f>
        <v>97144.9</v>
      </c>
      <c r="K63" s="25">
        <f>SUM(K59:K62)</f>
        <v>134950.19999999998</v>
      </c>
      <c r="L63" s="9"/>
    </row>
    <row r="64" spans="2:13">
      <c r="B64" s="70"/>
      <c r="C64" s="40"/>
      <c r="D64" s="43"/>
      <c r="E64" s="44"/>
      <c r="F64" s="45"/>
      <c r="G64" s="25">
        <f>SUM(G53,G58,G63)</f>
        <v>5457.7</v>
      </c>
      <c r="H64" s="25">
        <f>SUM(H53,H58,H63)</f>
        <v>15479.8</v>
      </c>
      <c r="I64" s="25">
        <f>SUM(I53,I58,I63)</f>
        <v>69812.099999999991</v>
      </c>
      <c r="J64" s="25">
        <f>SUM(J53,J58,J63)</f>
        <v>282343.30000000005</v>
      </c>
      <c r="K64" s="25">
        <f>SUM(K53,K58,K63)</f>
        <v>373092.9</v>
      </c>
      <c r="L64" s="9"/>
    </row>
    <row r="65" spans="2:12" ht="17.25" customHeight="1">
      <c r="B65" s="35" t="s">
        <v>45</v>
      </c>
      <c r="C65" s="42" t="s">
        <v>46</v>
      </c>
      <c r="D65" s="38" t="s">
        <v>29</v>
      </c>
      <c r="E65" s="41" t="s">
        <v>30</v>
      </c>
      <c r="F65" s="3" t="s">
        <v>11</v>
      </c>
      <c r="G65" s="23">
        <v>188</v>
      </c>
      <c r="H65" s="23">
        <v>622</v>
      </c>
      <c r="I65" s="23">
        <v>2686</v>
      </c>
      <c r="J65" s="23">
        <v>12241</v>
      </c>
      <c r="K65" s="23">
        <f>SUM(G65:J65)</f>
        <v>15737</v>
      </c>
      <c r="L65" s="4"/>
    </row>
    <row r="66" spans="2:12">
      <c r="B66" s="36"/>
      <c r="C66" s="42"/>
      <c r="D66" s="39"/>
      <c r="E66" s="42"/>
      <c r="F66" s="5" t="s">
        <v>12</v>
      </c>
      <c r="G66" s="24"/>
      <c r="H66" s="24"/>
      <c r="I66" s="24"/>
      <c r="J66" s="24">
        <v>715</v>
      </c>
      <c r="K66" s="24">
        <f t="shared" ref="K66:K68" si="11">SUM(G66:J66)</f>
        <v>715</v>
      </c>
      <c r="L66" s="6"/>
    </row>
    <row r="67" spans="2:12">
      <c r="B67" s="36"/>
      <c r="C67" s="42"/>
      <c r="D67" s="39"/>
      <c r="E67" s="42"/>
      <c r="F67" s="5" t="s">
        <v>13</v>
      </c>
      <c r="G67" s="24"/>
      <c r="H67" s="24"/>
      <c r="I67" s="24"/>
      <c r="J67" s="24"/>
      <c r="K67" s="24">
        <f t="shared" si="11"/>
        <v>0</v>
      </c>
      <c r="L67" s="6"/>
    </row>
    <row r="68" spans="2:12">
      <c r="B68" s="36"/>
      <c r="C68" s="42"/>
      <c r="D68" s="39"/>
      <c r="E68" s="42"/>
      <c r="F68" s="5" t="s">
        <v>14</v>
      </c>
      <c r="G68" s="24">
        <v>1016</v>
      </c>
      <c r="H68" s="24">
        <v>3035</v>
      </c>
      <c r="I68" s="24">
        <v>9937</v>
      </c>
      <c r="J68" s="24">
        <v>16174</v>
      </c>
      <c r="K68" s="24">
        <f t="shared" si="11"/>
        <v>30162</v>
      </c>
      <c r="L68" s="6"/>
    </row>
    <row r="69" spans="2:12">
      <c r="B69" s="36"/>
      <c r="C69" s="42"/>
      <c r="D69" s="39"/>
      <c r="E69" s="43"/>
      <c r="F69" s="8" t="s">
        <v>15</v>
      </c>
      <c r="G69" s="25">
        <f>SUM(G65:G68)</f>
        <v>1204</v>
      </c>
      <c r="H69" s="25">
        <f>SUM(H65:H68)</f>
        <v>3657</v>
      </c>
      <c r="I69" s="25">
        <f>SUM(I65:I68)</f>
        <v>12623</v>
      </c>
      <c r="J69" s="25">
        <f>SUM(J65:J68)</f>
        <v>29130</v>
      </c>
      <c r="K69" s="25">
        <f>SUM(K65:K68)</f>
        <v>46614</v>
      </c>
      <c r="L69" s="9"/>
    </row>
    <row r="70" spans="2:12" ht="17.25" customHeight="1">
      <c r="B70" s="36"/>
      <c r="C70" s="42"/>
      <c r="D70" s="42"/>
      <c r="E70" s="41" t="s">
        <v>31</v>
      </c>
      <c r="F70" s="3" t="s">
        <v>11</v>
      </c>
      <c r="G70" s="23">
        <v>100</v>
      </c>
      <c r="H70" s="23">
        <v>396</v>
      </c>
      <c r="I70" s="23">
        <v>3097</v>
      </c>
      <c r="J70" s="23">
        <v>36328</v>
      </c>
      <c r="K70" s="23">
        <f>SUM(G70:J70)</f>
        <v>39921</v>
      </c>
      <c r="L70" s="4"/>
    </row>
    <row r="71" spans="2:12">
      <c r="B71" s="36"/>
      <c r="C71" s="42"/>
      <c r="D71" s="42"/>
      <c r="E71" s="42"/>
      <c r="F71" s="5" t="s">
        <v>12</v>
      </c>
      <c r="G71" s="24"/>
      <c r="H71" s="24"/>
      <c r="I71" s="24"/>
      <c r="J71" s="24">
        <v>1812</v>
      </c>
      <c r="K71" s="24">
        <f t="shared" ref="K71:K73" si="12">SUM(G71:J71)</f>
        <v>1812</v>
      </c>
      <c r="L71" s="6"/>
    </row>
    <row r="72" spans="2:12">
      <c r="B72" s="36"/>
      <c r="C72" s="42"/>
      <c r="D72" s="42"/>
      <c r="E72" s="42"/>
      <c r="F72" s="5" t="s">
        <v>13</v>
      </c>
      <c r="G72" s="24"/>
      <c r="H72" s="24"/>
      <c r="I72" s="24"/>
      <c r="J72" s="24"/>
      <c r="K72" s="24">
        <f t="shared" si="12"/>
        <v>0</v>
      </c>
      <c r="L72" s="6"/>
    </row>
    <row r="73" spans="2:12">
      <c r="B73" s="36"/>
      <c r="C73" s="42"/>
      <c r="D73" s="42"/>
      <c r="E73" s="42"/>
      <c r="F73" s="5" t="s">
        <v>14</v>
      </c>
      <c r="G73" s="24">
        <v>1252</v>
      </c>
      <c r="H73" s="24">
        <v>2275</v>
      </c>
      <c r="I73" s="24">
        <v>9932</v>
      </c>
      <c r="J73" s="24">
        <v>36991</v>
      </c>
      <c r="K73" s="24">
        <f t="shared" si="12"/>
        <v>50450</v>
      </c>
      <c r="L73" s="6"/>
    </row>
    <row r="74" spans="2:12">
      <c r="B74" s="36"/>
      <c r="C74" s="42"/>
      <c r="D74" s="42"/>
      <c r="E74" s="43"/>
      <c r="F74" s="8" t="s">
        <v>15</v>
      </c>
      <c r="G74" s="25">
        <f>SUM(G70:G73)</f>
        <v>1352</v>
      </c>
      <c r="H74" s="25">
        <f>SUM(H70:H73)</f>
        <v>2671</v>
      </c>
      <c r="I74" s="25">
        <f>SUM(I70:I73)</f>
        <v>13029</v>
      </c>
      <c r="J74" s="25">
        <f>SUM(J70:J73)</f>
        <v>75131</v>
      </c>
      <c r="K74" s="25">
        <f>SUM(K70:K73)</f>
        <v>92183</v>
      </c>
      <c r="L74" s="9"/>
    </row>
    <row r="75" spans="2:12">
      <c r="B75" s="36"/>
      <c r="C75" s="42"/>
      <c r="D75" s="43"/>
      <c r="E75" s="44"/>
      <c r="F75" s="46"/>
      <c r="G75" s="27">
        <f>SUM(G74,G69)</f>
        <v>2556</v>
      </c>
      <c r="H75" s="27">
        <f>SUM(H74,H69)</f>
        <v>6328</v>
      </c>
      <c r="I75" s="27">
        <f>SUM(I74,I69)</f>
        <v>25652</v>
      </c>
      <c r="J75" s="27">
        <f>SUM(J74,J69)</f>
        <v>104261</v>
      </c>
      <c r="K75" s="27">
        <f>SUM(K74,K69)</f>
        <v>138797</v>
      </c>
      <c r="L75" s="12"/>
    </row>
    <row r="76" spans="2:12" ht="17.25" customHeight="1">
      <c r="B76" s="36"/>
      <c r="C76" s="42"/>
      <c r="D76" s="48" t="s">
        <v>32</v>
      </c>
      <c r="E76" s="38" t="s">
        <v>33</v>
      </c>
      <c r="F76" s="3" t="s">
        <v>11</v>
      </c>
      <c r="G76" s="23">
        <v>136</v>
      </c>
      <c r="H76" s="23">
        <v>429</v>
      </c>
      <c r="I76" s="23">
        <v>989</v>
      </c>
      <c r="J76" s="23">
        <v>3256.5</v>
      </c>
      <c r="K76" s="23">
        <f>SUM(G76:J76)</f>
        <v>4810.5</v>
      </c>
      <c r="L76" s="4"/>
    </row>
    <row r="77" spans="2:12">
      <c r="B77" s="36"/>
      <c r="C77" s="42"/>
      <c r="D77" s="49"/>
      <c r="E77" s="39"/>
      <c r="F77" s="5" t="s">
        <v>12</v>
      </c>
      <c r="G77" s="24"/>
      <c r="H77" s="24"/>
      <c r="I77" s="24">
        <v>68</v>
      </c>
      <c r="J77" s="24">
        <v>2788</v>
      </c>
      <c r="K77" s="24">
        <f t="shared" ref="K77:K79" si="13">SUM(G77:J77)</f>
        <v>2856</v>
      </c>
      <c r="L77" s="6"/>
    </row>
    <row r="78" spans="2:12">
      <c r="B78" s="36"/>
      <c r="C78" s="42"/>
      <c r="D78" s="49"/>
      <c r="E78" s="39"/>
      <c r="F78" s="5" t="s">
        <v>13</v>
      </c>
      <c r="G78" s="24"/>
      <c r="H78" s="24"/>
      <c r="I78" s="24"/>
      <c r="J78" s="24"/>
      <c r="K78" s="24">
        <f t="shared" si="13"/>
        <v>0</v>
      </c>
      <c r="L78" s="6"/>
    </row>
    <row r="79" spans="2:12">
      <c r="B79" s="36"/>
      <c r="C79" s="42"/>
      <c r="D79" s="49"/>
      <c r="E79" s="39"/>
      <c r="F79" s="5" t="s">
        <v>14</v>
      </c>
      <c r="G79" s="24">
        <v>2715.3</v>
      </c>
      <c r="H79" s="24">
        <v>5964.9</v>
      </c>
      <c r="I79" s="24">
        <v>13117</v>
      </c>
      <c r="J79" s="24">
        <v>11722.5</v>
      </c>
      <c r="K79" s="24">
        <f t="shared" si="13"/>
        <v>33519.699999999997</v>
      </c>
      <c r="L79" s="6"/>
    </row>
    <row r="80" spans="2:12">
      <c r="B80" s="36"/>
      <c r="C80" s="42"/>
      <c r="D80" s="50"/>
      <c r="E80" s="51" t="s">
        <v>15</v>
      </c>
      <c r="F80" s="52"/>
      <c r="G80" s="25">
        <f>SUM(G76:G79)</f>
        <v>2851.3</v>
      </c>
      <c r="H80" s="25">
        <f>SUM(H76:H79)</f>
        <v>6393.9</v>
      </c>
      <c r="I80" s="25">
        <f>SUM(I76:I79)</f>
        <v>14174</v>
      </c>
      <c r="J80" s="25">
        <f>SUM(J76:J79)</f>
        <v>17767</v>
      </c>
      <c r="K80" s="25">
        <f>SUM(K76:K79)</f>
        <v>41186.199999999997</v>
      </c>
      <c r="L80" s="9"/>
    </row>
    <row r="81" spans="2:12">
      <c r="B81" s="36"/>
      <c r="C81" s="43"/>
      <c r="D81" s="55"/>
      <c r="E81" s="55"/>
      <c r="F81" s="56"/>
      <c r="G81" s="25">
        <f>SUM(G43,G48,G64,G75,G80)</f>
        <v>13538.399999999998</v>
      </c>
      <c r="H81" s="25">
        <f t="shared" ref="H81:K81" si="14">SUM(H43,H48,H64,H75,H80)</f>
        <v>33565</v>
      </c>
      <c r="I81" s="25">
        <f t="shared" si="14"/>
        <v>126469.19999999998</v>
      </c>
      <c r="J81" s="25">
        <f t="shared" si="14"/>
        <v>582851</v>
      </c>
      <c r="K81" s="25">
        <f t="shared" si="14"/>
        <v>756423.6</v>
      </c>
      <c r="L81" s="13"/>
    </row>
    <row r="82" spans="2:12">
      <c r="B82" s="36"/>
      <c r="C82" s="57" t="s">
        <v>34</v>
      </c>
      <c r="D82" s="58"/>
      <c r="E82" s="58"/>
      <c r="F82" s="3" t="s">
        <v>11</v>
      </c>
      <c r="G82" s="23">
        <f t="shared" ref="G82:K85" si="15">SUM(G7,G12,G17,G23,G28,G33,G38,G44,G49,G54,G59,G65,G70,G76,)</f>
        <v>653.9</v>
      </c>
      <c r="H82" s="23">
        <f t="shared" si="15"/>
        <v>2313</v>
      </c>
      <c r="I82" s="23">
        <f t="shared" si="15"/>
        <v>10324.5</v>
      </c>
      <c r="J82" s="23">
        <f t="shared" si="15"/>
        <v>245376.8</v>
      </c>
      <c r="K82" s="23">
        <f t="shared" si="15"/>
        <v>258668.2</v>
      </c>
      <c r="L82" s="14"/>
    </row>
    <row r="83" spans="2:12">
      <c r="B83" s="36"/>
      <c r="C83" s="59"/>
      <c r="D83" s="60"/>
      <c r="E83" s="60"/>
      <c r="F83" s="5" t="s">
        <v>12</v>
      </c>
      <c r="G83" s="24">
        <f t="shared" si="15"/>
        <v>0</v>
      </c>
      <c r="H83" s="24">
        <f t="shared" si="15"/>
        <v>40</v>
      </c>
      <c r="I83" s="24">
        <f t="shared" si="15"/>
        <v>159</v>
      </c>
      <c r="J83" s="24">
        <f t="shared" si="15"/>
        <v>57951.5</v>
      </c>
      <c r="K83" s="24">
        <f t="shared" si="15"/>
        <v>58150.5</v>
      </c>
      <c r="L83" s="15"/>
    </row>
    <row r="84" spans="2:12">
      <c r="B84" s="36"/>
      <c r="C84" s="59"/>
      <c r="D84" s="60"/>
      <c r="E84" s="60"/>
      <c r="F84" s="5" t="s">
        <v>13</v>
      </c>
      <c r="G84" s="24">
        <f t="shared" si="15"/>
        <v>3424</v>
      </c>
      <c r="H84" s="24">
        <f t="shared" si="15"/>
        <v>7521.2</v>
      </c>
      <c r="I84" s="24">
        <f t="shared" si="15"/>
        <v>28953</v>
      </c>
      <c r="J84" s="24">
        <f t="shared" si="15"/>
        <v>107385.79999999999</v>
      </c>
      <c r="K84" s="24">
        <f t="shared" si="15"/>
        <v>147284</v>
      </c>
      <c r="L84" s="15"/>
    </row>
    <row r="85" spans="2:12">
      <c r="B85" s="36"/>
      <c r="C85" s="59"/>
      <c r="D85" s="60"/>
      <c r="E85" s="60"/>
      <c r="F85" s="5" t="s">
        <v>14</v>
      </c>
      <c r="G85" s="24">
        <f t="shared" si="15"/>
        <v>13477.5</v>
      </c>
      <c r="H85" s="24">
        <f t="shared" si="15"/>
        <v>34856.800000000003</v>
      </c>
      <c r="I85" s="24">
        <f t="shared" si="15"/>
        <v>136048.70000000001</v>
      </c>
      <c r="J85" s="24">
        <f t="shared" si="15"/>
        <v>377059.9</v>
      </c>
      <c r="K85" s="24">
        <f t="shared" si="15"/>
        <v>561442.89999999991</v>
      </c>
      <c r="L85" s="15"/>
    </row>
    <row r="86" spans="2:12">
      <c r="B86" s="36"/>
      <c r="C86" s="61"/>
      <c r="D86" s="62"/>
      <c r="E86" s="62"/>
      <c r="F86" s="16"/>
      <c r="G86" s="26">
        <f>SUM(G82:G85)</f>
        <v>17555.400000000001</v>
      </c>
      <c r="H86" s="26">
        <f>SUM(H82:H85)</f>
        <v>44731</v>
      </c>
      <c r="I86" s="26">
        <f>SUM(I82:I85)</f>
        <v>175485.2</v>
      </c>
      <c r="J86" s="26">
        <f>SUM(J82:J85)</f>
        <v>787774</v>
      </c>
      <c r="K86" s="26">
        <f>SUM(K82:K85)</f>
        <v>1025545.5999999999</v>
      </c>
      <c r="L86" s="17"/>
    </row>
    <row r="87" spans="2:12">
      <c r="B87" s="36"/>
      <c r="C87" s="47" t="s">
        <v>35</v>
      </c>
      <c r="D87" s="47"/>
      <c r="E87" s="47"/>
      <c r="F87" s="47"/>
      <c r="G87" s="26">
        <f>G22</f>
        <v>4017</v>
      </c>
      <c r="H87" s="26">
        <f t="shared" ref="H87:K87" si="16">H22</f>
        <v>11166</v>
      </c>
      <c r="I87" s="26">
        <f t="shared" si="16"/>
        <v>49016</v>
      </c>
      <c r="J87" s="26">
        <f t="shared" si="16"/>
        <v>204923</v>
      </c>
      <c r="K87" s="26">
        <f t="shared" si="16"/>
        <v>269122</v>
      </c>
      <c r="L87" s="18"/>
    </row>
    <row r="88" spans="2:12">
      <c r="B88" s="36"/>
      <c r="C88" s="47"/>
      <c r="D88" s="47"/>
      <c r="E88" s="47"/>
      <c r="F88" s="47"/>
      <c r="G88" s="22">
        <f>ROUND(G87/$K$87,3)</f>
        <v>1.4999999999999999E-2</v>
      </c>
      <c r="H88" s="22">
        <f>ROUND(H87/$K$87,3)</f>
        <v>4.1000000000000002E-2</v>
      </c>
      <c r="I88" s="22">
        <f>ROUND(I87/$K$87,3)</f>
        <v>0.182</v>
      </c>
      <c r="J88" s="22">
        <f>ROUND(J87/$K$87,3)</f>
        <v>0.76100000000000001</v>
      </c>
      <c r="K88" s="22">
        <f>ROUND(K87/$K$87,3)</f>
        <v>1</v>
      </c>
      <c r="L88" s="19"/>
    </row>
    <row r="89" spans="2:12">
      <c r="B89" s="36"/>
      <c r="C89" s="47" t="s">
        <v>36</v>
      </c>
      <c r="D89" s="47"/>
      <c r="E89" s="47"/>
      <c r="F89" s="47"/>
      <c r="G89" s="26">
        <f>G81</f>
        <v>13538.399999999998</v>
      </c>
      <c r="H89" s="26">
        <f t="shared" ref="H89:K89" si="17">H81</f>
        <v>33565</v>
      </c>
      <c r="I89" s="26">
        <f t="shared" si="17"/>
        <v>126469.19999999998</v>
      </c>
      <c r="J89" s="26">
        <f t="shared" si="17"/>
        <v>582851</v>
      </c>
      <c r="K89" s="26">
        <f t="shared" si="17"/>
        <v>756423.6</v>
      </c>
      <c r="L89" s="18"/>
    </row>
    <row r="90" spans="2:12">
      <c r="B90" s="36"/>
      <c r="C90" s="47"/>
      <c r="D90" s="47"/>
      <c r="E90" s="47"/>
      <c r="F90" s="47"/>
      <c r="G90" s="22">
        <f>ROUND(G89/$K$89,3)</f>
        <v>1.7999999999999999E-2</v>
      </c>
      <c r="H90" s="22">
        <f>ROUND(H89/$K$89,3)</f>
        <v>4.3999999999999997E-2</v>
      </c>
      <c r="I90" s="22">
        <f>ROUND(I89/$K$89,3)</f>
        <v>0.16700000000000001</v>
      </c>
      <c r="J90" s="22">
        <f>ROUND(J89/$K$89,3)+0.001</f>
        <v>0.77200000000000002</v>
      </c>
      <c r="K90" s="22">
        <f>ROUND(K89/$K$89,3)</f>
        <v>1</v>
      </c>
      <c r="L90" s="19"/>
    </row>
    <row r="91" spans="2:12">
      <c r="B91" s="36"/>
      <c r="C91" s="47" t="s">
        <v>37</v>
      </c>
      <c r="D91" s="47"/>
      <c r="E91" s="47"/>
      <c r="F91" s="47"/>
      <c r="G91" s="26">
        <f>SUM(G87,G89)</f>
        <v>17555.399999999998</v>
      </c>
      <c r="H91" s="26">
        <f t="shared" ref="H91:K91" si="18">SUM(H87,H89)</f>
        <v>44731</v>
      </c>
      <c r="I91" s="26">
        <f t="shared" si="18"/>
        <v>175485.19999999998</v>
      </c>
      <c r="J91" s="26">
        <f t="shared" si="18"/>
        <v>787774</v>
      </c>
      <c r="K91" s="26">
        <f t="shared" si="18"/>
        <v>1025545.6</v>
      </c>
      <c r="L91" s="18"/>
    </row>
    <row r="92" spans="2:12" ht="21" customHeight="1">
      <c r="B92" s="70"/>
      <c r="C92" s="47"/>
      <c r="D92" s="47"/>
      <c r="E92" s="47"/>
      <c r="F92" s="47"/>
      <c r="G92" s="22">
        <f>ROUND(G91/$K$91,3)</f>
        <v>1.7000000000000001E-2</v>
      </c>
      <c r="H92" s="22">
        <f>ROUND(H91/$K$91,3)</f>
        <v>4.3999999999999997E-2</v>
      </c>
      <c r="I92" s="22">
        <f>ROUND(I91/$K$91,3)</f>
        <v>0.17100000000000001</v>
      </c>
      <c r="J92" s="22">
        <f>ROUND(J91/$K$91,3)</f>
        <v>0.76800000000000002</v>
      </c>
      <c r="K92" s="22">
        <f>ROUND(K91/$K$91,3)</f>
        <v>1</v>
      </c>
      <c r="L92" s="19"/>
    </row>
    <row r="93" spans="2:12" ht="16.5" customHeight="1">
      <c r="B93" s="32" t="s">
        <v>48</v>
      </c>
      <c r="C93" s="33" t="s">
        <v>49</v>
      </c>
      <c r="D93" s="21"/>
      <c r="E93" s="21"/>
      <c r="F93" s="21"/>
      <c r="G93" s="28"/>
      <c r="H93" s="28"/>
      <c r="I93" s="28"/>
      <c r="J93" s="28"/>
      <c r="K93" s="28"/>
      <c r="L93" s="20"/>
    </row>
    <row r="94" spans="2:12" ht="16.5" customHeight="1">
      <c r="B94" s="32" t="s">
        <v>50</v>
      </c>
      <c r="C94" s="33" t="s">
        <v>53</v>
      </c>
      <c r="D94" s="29"/>
      <c r="E94" s="29"/>
      <c r="F94" s="21"/>
      <c r="G94" s="28"/>
      <c r="H94" s="28"/>
      <c r="I94" s="28"/>
      <c r="J94" s="28"/>
      <c r="K94" s="28"/>
      <c r="L94" s="20"/>
    </row>
    <row r="95" spans="2:12" ht="16.5" customHeight="1">
      <c r="B95" s="32" t="s">
        <v>51</v>
      </c>
      <c r="C95" s="34" t="s">
        <v>54</v>
      </c>
      <c r="D95" s="30"/>
      <c r="E95" s="30"/>
    </row>
    <row r="96" spans="2:12" hidden="1">
      <c r="C96" s="30"/>
      <c r="D96" s="30"/>
      <c r="E96" s="30"/>
    </row>
    <row r="99" spans="3:3">
      <c r="C99" s="34" t="s">
        <v>52</v>
      </c>
    </row>
  </sheetData>
  <mergeCells count="49">
    <mergeCell ref="J2:K2"/>
    <mergeCell ref="B4:B6"/>
    <mergeCell ref="C4:C6"/>
    <mergeCell ref="D4:D6"/>
    <mergeCell ref="E4:E6"/>
    <mergeCell ref="F4:F6"/>
    <mergeCell ref="G4:J4"/>
    <mergeCell ref="K4:K6"/>
    <mergeCell ref="L4:L6"/>
    <mergeCell ref="G5:G6"/>
    <mergeCell ref="H5:H6"/>
    <mergeCell ref="I5:I6"/>
    <mergeCell ref="J5:J6"/>
    <mergeCell ref="B65:B92"/>
    <mergeCell ref="C23:C64"/>
    <mergeCell ref="C65:C81"/>
    <mergeCell ref="E54:E58"/>
    <mergeCell ref="E59:E63"/>
    <mergeCell ref="E64:F64"/>
    <mergeCell ref="E23:E27"/>
    <mergeCell ref="E33:E37"/>
    <mergeCell ref="E38:E42"/>
    <mergeCell ref="E43:F43"/>
    <mergeCell ref="C87:F88"/>
    <mergeCell ref="C89:F90"/>
    <mergeCell ref="C91:F92"/>
    <mergeCell ref="B7:B64"/>
    <mergeCell ref="D65:D75"/>
    <mergeCell ref="C7:C22"/>
    <mergeCell ref="D7:D21"/>
    <mergeCell ref="E7:E11"/>
    <mergeCell ref="E12:E16"/>
    <mergeCell ref="E17:E21"/>
    <mergeCell ref="D22:F22"/>
    <mergeCell ref="D76:D80"/>
    <mergeCell ref="E76:E79"/>
    <mergeCell ref="E80:F80"/>
    <mergeCell ref="D81:F81"/>
    <mergeCell ref="C82:E86"/>
    <mergeCell ref="D23:D43"/>
    <mergeCell ref="E28:E32"/>
    <mergeCell ref="E65:E69"/>
    <mergeCell ref="E70:E74"/>
    <mergeCell ref="E75:F75"/>
    <mergeCell ref="D44:D48"/>
    <mergeCell ref="E44:E47"/>
    <mergeCell ref="E48:F48"/>
    <mergeCell ref="D49:D64"/>
    <mergeCell ref="E49:E53"/>
  </mergeCells>
  <phoneticPr fontId="3"/>
  <pageMargins left="0.94488188976377963" right="0.11811023622047245" top="0.86614173228346458" bottom="0.55118110236220474" header="0.47244094488188981" footer="0.31496062992125984"/>
  <pageSetup paperSize="9" scale="80" orientation="portrait" r:id="rId1"/>
  <headerFooter>
    <oddHeader>&amp;L&amp;"-,太字"&amp;16平成26年産甘味資源作物交付金</oddHead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No.3</vt:lpstr>
      <vt:lpstr>No.3!Print_Area</vt:lpstr>
      <vt:lpstr>No.3!Print_Titles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2015-12-17T00:58:05Z</cp:lastPrinted>
  <dcterms:created xsi:type="dcterms:W3CDTF">2008-10-08T04:56:27Z</dcterms:created>
  <dcterms:modified xsi:type="dcterms:W3CDTF">2015-12-22T11:17:41Z</dcterms:modified>
</cp:coreProperties>
</file>