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270" windowWidth="13035" windowHeight="9150"/>
  </bookViews>
  <sheets>
    <sheet name="No３ 沖縄" sheetId="1" r:id="rId1"/>
  </sheets>
  <definedNames>
    <definedName name="_xlnm.Print_Area" localSheetId="0">'No３ 沖縄'!$A$1:$L$189</definedName>
    <definedName name="_xlnm.Print_Titles" localSheetId="0">'No３ 沖縄'!$4:$6</definedName>
  </definedNames>
  <calcPr calcId="125725"/>
</workbook>
</file>

<file path=xl/calcChain.xml><?xml version="1.0" encoding="utf-8"?>
<calcChain xmlns="http://schemas.openxmlformats.org/spreadsheetml/2006/main">
  <c r="K179" i="1"/>
  <c r="G168"/>
  <c r="H168"/>
  <c r="I168"/>
  <c r="J168"/>
  <c r="G169"/>
  <c r="H169"/>
  <c r="I169"/>
  <c r="J169"/>
  <c r="G170"/>
  <c r="H170"/>
  <c r="I170"/>
  <c r="J170"/>
  <c r="G171"/>
  <c r="H171"/>
  <c r="I171"/>
  <c r="J171"/>
  <c r="K103" l="1"/>
  <c r="K83"/>
  <c r="H172" l="1"/>
  <c r="J172"/>
  <c r="I172"/>
  <c r="G172"/>
  <c r="J167" l="1"/>
  <c r="J183" s="1"/>
  <c r="I167"/>
  <c r="I183" s="1"/>
  <c r="H167"/>
  <c r="H183" s="1"/>
  <c r="G167"/>
  <c r="G183" s="1"/>
  <c r="K166"/>
  <c r="K165"/>
  <c r="K164"/>
  <c r="K163"/>
  <c r="J162"/>
  <c r="J181" s="1"/>
  <c r="I162"/>
  <c r="I181" s="1"/>
  <c r="H162"/>
  <c r="H181" s="1"/>
  <c r="G162"/>
  <c r="G181" s="1"/>
  <c r="K161"/>
  <c r="K160"/>
  <c r="K159"/>
  <c r="K158"/>
  <c r="J157"/>
  <c r="I157"/>
  <c r="H157"/>
  <c r="G157"/>
  <c r="K156"/>
  <c r="K155"/>
  <c r="K154"/>
  <c r="K153"/>
  <c r="J152"/>
  <c r="I152"/>
  <c r="H152"/>
  <c r="G152"/>
  <c r="K151"/>
  <c r="K150"/>
  <c r="K149"/>
  <c r="K148"/>
  <c r="J147"/>
  <c r="I147"/>
  <c r="H147"/>
  <c r="G147"/>
  <c r="K146"/>
  <c r="K145"/>
  <c r="K144"/>
  <c r="K143"/>
  <c r="J142"/>
  <c r="I142"/>
  <c r="H142"/>
  <c r="G142"/>
  <c r="K141"/>
  <c r="K140"/>
  <c r="K139"/>
  <c r="K138"/>
  <c r="J184" l="1"/>
  <c r="I184"/>
  <c r="G184"/>
  <c r="H184"/>
  <c r="H182"/>
  <c r="G182"/>
  <c r="J182"/>
  <c r="I182"/>
  <c r="G179"/>
  <c r="I179"/>
  <c r="H179"/>
  <c r="J179"/>
  <c r="K142"/>
  <c r="K167"/>
  <c r="K183" s="1"/>
  <c r="K184" s="1"/>
  <c r="K162"/>
  <c r="K181" s="1"/>
  <c r="K182" s="1"/>
  <c r="K157"/>
  <c r="K147"/>
  <c r="K152"/>
  <c r="G180" l="1"/>
  <c r="J136"/>
  <c r="I136"/>
  <c r="H136"/>
  <c r="G136"/>
  <c r="K135"/>
  <c r="K134"/>
  <c r="K133"/>
  <c r="K132"/>
  <c r="J131"/>
  <c r="I131"/>
  <c r="H131"/>
  <c r="G131"/>
  <c r="K130"/>
  <c r="K129"/>
  <c r="K128"/>
  <c r="K127"/>
  <c r="J126"/>
  <c r="I126"/>
  <c r="H126"/>
  <c r="G126"/>
  <c r="K125"/>
  <c r="K124"/>
  <c r="K123"/>
  <c r="K122"/>
  <c r="J121"/>
  <c r="I121"/>
  <c r="H121"/>
  <c r="G121"/>
  <c r="K120"/>
  <c r="K119"/>
  <c r="K118"/>
  <c r="K117"/>
  <c r="J116"/>
  <c r="I116"/>
  <c r="H116"/>
  <c r="G116"/>
  <c r="K115"/>
  <c r="K114"/>
  <c r="K113"/>
  <c r="K112"/>
  <c r="J111"/>
  <c r="I111"/>
  <c r="H111"/>
  <c r="G111"/>
  <c r="K110"/>
  <c r="K109"/>
  <c r="K108"/>
  <c r="K107"/>
  <c r="J106"/>
  <c r="I106"/>
  <c r="H106"/>
  <c r="G106"/>
  <c r="K105"/>
  <c r="K104"/>
  <c r="K102"/>
  <c r="J101"/>
  <c r="I101"/>
  <c r="H101"/>
  <c r="G101"/>
  <c r="K100"/>
  <c r="K99"/>
  <c r="K98"/>
  <c r="K97"/>
  <c r="J96"/>
  <c r="I96"/>
  <c r="H96"/>
  <c r="G96"/>
  <c r="K95"/>
  <c r="K94"/>
  <c r="K93"/>
  <c r="K92"/>
  <c r="J91"/>
  <c r="I91"/>
  <c r="H91"/>
  <c r="G91"/>
  <c r="K90"/>
  <c r="K89"/>
  <c r="K88"/>
  <c r="K87"/>
  <c r="J86"/>
  <c r="I86"/>
  <c r="H86"/>
  <c r="G86"/>
  <c r="K85"/>
  <c r="K84"/>
  <c r="K82"/>
  <c r="J81"/>
  <c r="I81"/>
  <c r="H81"/>
  <c r="G81"/>
  <c r="K80"/>
  <c r="K79"/>
  <c r="K78"/>
  <c r="K77"/>
  <c r="J76"/>
  <c r="I76"/>
  <c r="H76"/>
  <c r="G76"/>
  <c r="K75"/>
  <c r="K74"/>
  <c r="K73"/>
  <c r="K72"/>
  <c r="J71"/>
  <c r="I71"/>
  <c r="H71"/>
  <c r="G71"/>
  <c r="K70"/>
  <c r="K69"/>
  <c r="K68"/>
  <c r="K67"/>
  <c r="J66"/>
  <c r="I66"/>
  <c r="H66"/>
  <c r="G66"/>
  <c r="K65"/>
  <c r="K64"/>
  <c r="K63"/>
  <c r="K62"/>
  <c r="J61"/>
  <c r="I61"/>
  <c r="H61"/>
  <c r="G61"/>
  <c r="K60"/>
  <c r="K59"/>
  <c r="K58"/>
  <c r="K57"/>
  <c r="J56"/>
  <c r="I56"/>
  <c r="H56"/>
  <c r="G56"/>
  <c r="K55"/>
  <c r="K54"/>
  <c r="K53"/>
  <c r="K52"/>
  <c r="J51"/>
  <c r="I51"/>
  <c r="H51"/>
  <c r="G51"/>
  <c r="K50"/>
  <c r="K49"/>
  <c r="K48"/>
  <c r="K47"/>
  <c r="J46"/>
  <c r="I46"/>
  <c r="H46"/>
  <c r="G46"/>
  <c r="K45"/>
  <c r="K44"/>
  <c r="K43"/>
  <c r="K42"/>
  <c r="J41"/>
  <c r="I41"/>
  <c r="H41"/>
  <c r="G41"/>
  <c r="K40"/>
  <c r="K39"/>
  <c r="K38"/>
  <c r="K37"/>
  <c r="J36"/>
  <c r="I36"/>
  <c r="H36"/>
  <c r="G36"/>
  <c r="K35"/>
  <c r="K34"/>
  <c r="K33"/>
  <c r="K32"/>
  <c r="J31"/>
  <c r="I31"/>
  <c r="H31"/>
  <c r="G31"/>
  <c r="K30"/>
  <c r="K29"/>
  <c r="K28"/>
  <c r="K27"/>
  <c r="J26"/>
  <c r="I26"/>
  <c r="H26"/>
  <c r="G26"/>
  <c r="K25"/>
  <c r="K24"/>
  <c r="K23"/>
  <c r="K22"/>
  <c r="J21"/>
  <c r="I21"/>
  <c r="H21"/>
  <c r="G21"/>
  <c r="K20"/>
  <c r="K19"/>
  <c r="K18"/>
  <c r="K17"/>
  <c r="J16"/>
  <c r="I16"/>
  <c r="H16"/>
  <c r="G16"/>
  <c r="K15"/>
  <c r="K14"/>
  <c r="K13"/>
  <c r="K12"/>
  <c r="J11"/>
  <c r="I11"/>
  <c r="H11"/>
  <c r="G11"/>
  <c r="K10"/>
  <c r="K9"/>
  <c r="K8"/>
  <c r="K7"/>
  <c r="J180" l="1"/>
  <c r="H180"/>
  <c r="I180"/>
  <c r="K169"/>
  <c r="K170"/>
  <c r="K171"/>
  <c r="K168"/>
  <c r="K180"/>
  <c r="K76"/>
  <c r="K111"/>
  <c r="K136"/>
  <c r="K126"/>
  <c r="I177"/>
  <c r="K116"/>
  <c r="G177"/>
  <c r="J177"/>
  <c r="H177"/>
  <c r="K106"/>
  <c r="K96"/>
  <c r="K86"/>
  <c r="I175"/>
  <c r="K66"/>
  <c r="G175"/>
  <c r="H175"/>
  <c r="J175"/>
  <c r="K56"/>
  <c r="K46"/>
  <c r="K36"/>
  <c r="I173"/>
  <c r="I137"/>
  <c r="H173"/>
  <c r="H137"/>
  <c r="J173"/>
  <c r="J137"/>
  <c r="G173"/>
  <c r="G137"/>
  <c r="K16"/>
  <c r="K26"/>
  <c r="K31"/>
  <c r="K41"/>
  <c r="K51"/>
  <c r="K61"/>
  <c r="K71"/>
  <c r="K81"/>
  <c r="K91"/>
  <c r="K101"/>
  <c r="K121"/>
  <c r="K131"/>
  <c r="K11"/>
  <c r="K21"/>
  <c r="J178" l="1"/>
  <c r="I178"/>
  <c r="G178"/>
  <c r="H178"/>
  <c r="H176"/>
  <c r="G176"/>
  <c r="I176"/>
  <c r="J176"/>
  <c r="H174"/>
  <c r="I174"/>
  <c r="J174"/>
  <c r="G174"/>
  <c r="K177"/>
  <c r="K178" s="1"/>
  <c r="I185"/>
  <c r="J185"/>
  <c r="H185"/>
  <c r="K175"/>
  <c r="K176" s="1"/>
  <c r="K172"/>
  <c r="K173"/>
  <c r="K174" s="1"/>
  <c r="K137"/>
  <c r="G185"/>
  <c r="I186" l="1"/>
  <c r="J186"/>
  <c r="K185"/>
  <c r="K186" s="1"/>
  <c r="H186" l="1"/>
  <c r="G186"/>
</calcChain>
</file>

<file path=xl/sharedStrings.xml><?xml version="1.0" encoding="utf-8"?>
<sst xmlns="http://schemas.openxmlformats.org/spreadsheetml/2006/main" count="240" uniqueCount="81">
  <si>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</si>
  <si>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</si>
  <si>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</si>
  <si>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</si>
  <si>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</si>
  <si>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</si>
  <si>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</si>
  <si>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</si>
  <si>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</si>
  <si>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</si>
  <si>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</si>
  <si>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</si>
  <si>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</si>
  <si>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</si>
  <si>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</si>
  <si>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</si>
  <si>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</si>
  <si>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</si>
  <si>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</si>
  <si>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</si>
  <si>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</si>
  <si>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</si>
  <si>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</si>
  <si>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</si>
  <si>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</si>
  <si>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</si>
  <si>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</si>
  <si>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</si>
  <si>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</si>
  <si>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</si>
  <si>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</si>
  <si>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</si>
  <si>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</si>
  <si>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</si>
  <si>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</si>
  <si>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</si>
  <si>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</si>
  <si>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</si>
  <si>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</si>
  <si>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</si>
  <si>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</si>
  <si>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</si>
  <si>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</si>
  <si>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</si>
  <si>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</si>
  <si>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</si>
  <si>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</si>
  <si>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</si>
  <si>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</si>
  <si>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</si>
  <si>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</si>
  <si>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</si>
  <si>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</si>
  <si>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</si>
  <si>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</si>
  <si>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</si>
  <si>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</si>
  <si>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</si>
  <si>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</si>
  <si>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</si>
  <si>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</si>
  <si>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</si>
  <si>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</si>
  <si>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</si>
  <si>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</si>
  <si>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</si>
  <si>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</si>
  <si>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</si>
  <si>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</si>
  <si>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</si>
  <si>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</si>
  <si>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</si>
  <si>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（単位：a）</t>
    <rPh sb="1" eb="3">
      <t>タンイ</t>
    </rPh>
    <phoneticPr fontId="1"/>
  </si>
  <si>
    <t>※　（圃場の住所地ではなく、）生産者の居住する住所地で計上している。</t>
    <rPh sb="3" eb="5">
      <t>ホジョウ</t>
    </rPh>
    <rPh sb="6" eb="8">
      <t>ジュウショ</t>
    </rPh>
    <rPh sb="8" eb="9">
      <t>チ</t>
    </rPh>
    <rPh sb="15" eb="17">
      <t>セイサン</t>
    </rPh>
    <rPh sb="17" eb="18">
      <t>シャ</t>
    </rPh>
    <rPh sb="19" eb="21">
      <t>キョジュウ</t>
    </rPh>
    <rPh sb="23" eb="25">
      <t>ジュウショ</t>
    </rPh>
    <rPh sb="25" eb="26">
      <t>チ</t>
    </rPh>
    <rPh sb="27" eb="29">
      <t>ケイジョウ</t>
    </rPh>
    <phoneticPr fontId="1"/>
  </si>
  <si>
    <t>平成２６年産の甘味資源作物交付金の交付実績があった者で集計。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</si>
  <si>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（３）市町村別　要件区分別　面積規模別　収穫面積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1"/>
  </si>
  <si>
    <t>（注１）</t>
    <rPh sb="1" eb="2">
      <t>チュウ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</si>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</sst>
</file>

<file path=xl/styles.xml><?xml version="1.0" encoding="utf-8"?>
<styleSheet xmlns="http://schemas.openxmlformats.org/spreadsheetml/2006/main">
  <numFmts count="5">
    <numFmt numFmtId="176" formatCode="[$-411]ggge&quot;年&quot;m&quot;月&quot;d&quot;日&quot;;@"/>
    <numFmt numFmtId="177" formatCode="#,##0;&quot;△ &quot;#,##0"/>
    <numFmt numFmtId="178" formatCode="0.0%"/>
    <numFmt numFmtId="179" formatCode="#,##0.0;&quot;△ &quot;#,##0.0"/>
    <numFmt numFmtId="180" formatCode="_ #,##0;[Red]_ \-#,##0"/>
  </numFmts>
  <fonts count="13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179" fontId="6" fillId="0" borderId="10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9" fontId="6" fillId="0" borderId="12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6" fillId="0" borderId="2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9" fontId="6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78" fontId="6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8" fontId="6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80" fontId="8" fillId="0" borderId="0" xfId="1" applyNumberFormat="1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0"/>
  <sheetViews>
    <sheetView showZeros="0" tabSelected="1" view="pageBreakPreview" topLeftCell="A159" zoomScale="70" zoomScaleNormal="100" zoomScaleSheetLayoutView="70" workbookViewId="0">
      <selection activeCell="F195" sqref="F194:F195"/>
    </sheetView>
  </sheetViews>
  <sheetFormatPr defaultRowHeight="17.25"/>
  <cols>
    <col min="1" max="1" width="0.85546875" style="1" customWidth="1"/>
    <col min="2" max="2" width="7.7109375" style="1" customWidth="1"/>
    <col min="3" max="5" width="6.7109375" style="1" customWidth="1"/>
    <col min="6" max="6" width="8" style="1" customWidth="1"/>
    <col min="7" max="11" width="14.7109375" style="1" customWidth="1"/>
    <col min="12" max="12" width="12.7109375" style="1" customWidth="1"/>
    <col min="13" max="16384" width="9.140625" style="1"/>
  </cols>
  <sheetData>
    <row r="1" spans="2:12">
      <c r="B1" s="24" t="s">
        <v>75</v>
      </c>
    </row>
    <row r="2" spans="2:12">
      <c r="J2" s="58">
        <v>42277</v>
      </c>
      <c r="K2" s="58"/>
      <c r="L2" s="1" t="s">
        <v>0</v>
      </c>
    </row>
    <row r="3" spans="2:12">
      <c r="K3" s="1" t="s">
        <v>72</v>
      </c>
    </row>
    <row r="4" spans="2:12">
      <c r="B4" s="48" t="s">
        <v>1</v>
      </c>
      <c r="C4" s="48" t="s">
        <v>2</v>
      </c>
      <c r="D4" s="48" t="s">
        <v>3</v>
      </c>
      <c r="E4" s="48" t="s">
        <v>4</v>
      </c>
      <c r="F4" s="49" t="s">
        <v>5</v>
      </c>
      <c r="G4" s="59" t="s">
        <v>6</v>
      </c>
      <c r="H4" s="60"/>
      <c r="I4" s="60"/>
      <c r="J4" s="61"/>
      <c r="K4" s="46" t="s">
        <v>7</v>
      </c>
      <c r="L4" s="46" t="s">
        <v>8</v>
      </c>
    </row>
    <row r="5" spans="2:12">
      <c r="B5" s="48"/>
      <c r="C5" s="48"/>
      <c r="D5" s="48"/>
      <c r="E5" s="48"/>
      <c r="F5" s="50"/>
      <c r="G5" s="47" t="s">
        <v>9</v>
      </c>
      <c r="H5" s="47" t="s">
        <v>10</v>
      </c>
      <c r="I5" s="47" t="s">
        <v>11</v>
      </c>
      <c r="J5" s="46" t="s">
        <v>12</v>
      </c>
      <c r="K5" s="46"/>
      <c r="L5" s="46"/>
    </row>
    <row r="6" spans="2:12">
      <c r="B6" s="48"/>
      <c r="C6" s="48"/>
      <c r="D6" s="48"/>
      <c r="E6" s="48"/>
      <c r="F6" s="51"/>
      <c r="G6" s="46"/>
      <c r="H6" s="46"/>
      <c r="I6" s="46"/>
      <c r="J6" s="46"/>
      <c r="K6" s="46"/>
      <c r="L6" s="46"/>
    </row>
    <row r="7" spans="2:12" ht="17.25" customHeight="1">
      <c r="B7" s="26" t="s">
        <v>20</v>
      </c>
      <c r="C7" s="29" t="s">
        <v>18</v>
      </c>
      <c r="D7" s="29" t="s">
        <v>19</v>
      </c>
      <c r="E7" s="42" t="s">
        <v>21</v>
      </c>
      <c r="F7" s="2" t="s">
        <v>13</v>
      </c>
      <c r="G7" s="3"/>
      <c r="H7" s="3"/>
      <c r="I7" s="3"/>
      <c r="J7" s="3"/>
      <c r="K7" s="3">
        <f>SUM(G7:J7)</f>
        <v>0</v>
      </c>
      <c r="L7" s="4"/>
    </row>
    <row r="8" spans="2:12">
      <c r="B8" s="27"/>
      <c r="C8" s="30"/>
      <c r="D8" s="30"/>
      <c r="E8" s="43"/>
      <c r="F8" s="5" t="s">
        <v>14</v>
      </c>
      <c r="G8" s="6"/>
      <c r="H8" s="6"/>
      <c r="I8" s="6"/>
      <c r="J8" s="6">
        <v>5954.6999999999989</v>
      </c>
      <c r="K8" s="6">
        <f t="shared" ref="K8:K10" si="0">SUM(G8:J8)</f>
        <v>5954.6999999999989</v>
      </c>
      <c r="L8" s="7"/>
    </row>
    <row r="9" spans="2:12">
      <c r="B9" s="27"/>
      <c r="C9" s="30"/>
      <c r="D9" s="30"/>
      <c r="E9" s="43"/>
      <c r="F9" s="5" t="s">
        <v>15</v>
      </c>
      <c r="G9" s="6">
        <v>390</v>
      </c>
      <c r="H9" s="6">
        <v>711.59999999999991</v>
      </c>
      <c r="I9" s="6">
        <v>1649.8000000000004</v>
      </c>
      <c r="J9" s="6"/>
      <c r="K9" s="6">
        <f t="shared" si="0"/>
        <v>2751.4000000000005</v>
      </c>
      <c r="L9" s="7"/>
    </row>
    <row r="10" spans="2:12">
      <c r="B10" s="27"/>
      <c r="C10" s="30"/>
      <c r="D10" s="30"/>
      <c r="E10" s="43"/>
      <c r="F10" s="5" t="s">
        <v>16</v>
      </c>
      <c r="G10" s="6"/>
      <c r="H10" s="6"/>
      <c r="I10" s="6"/>
      <c r="J10" s="6"/>
      <c r="K10" s="6">
        <f t="shared" si="0"/>
        <v>0</v>
      </c>
      <c r="L10" s="7"/>
    </row>
    <row r="11" spans="2:12">
      <c r="B11" s="27"/>
      <c r="C11" s="30"/>
      <c r="D11" s="30"/>
      <c r="E11" s="44"/>
      <c r="F11" s="8" t="s">
        <v>17</v>
      </c>
      <c r="G11" s="9">
        <f>SUM(G7:G10)</f>
        <v>390</v>
      </c>
      <c r="H11" s="9">
        <f>SUM(H7:H10)</f>
        <v>711.59999999999991</v>
      </c>
      <c r="I11" s="9">
        <f>SUM(I7:I10)</f>
        <v>1649.8000000000004</v>
      </c>
      <c r="J11" s="9">
        <f>SUM(J7:J10)</f>
        <v>5954.6999999999989</v>
      </c>
      <c r="K11" s="9">
        <f>SUM(K7:K10)</f>
        <v>8706.0999999999985</v>
      </c>
      <c r="L11" s="10"/>
    </row>
    <row r="12" spans="2:12">
      <c r="B12" s="27"/>
      <c r="C12" s="30"/>
      <c r="D12" s="30"/>
      <c r="E12" s="42" t="s">
        <v>22</v>
      </c>
      <c r="F12" s="2" t="s">
        <v>13</v>
      </c>
      <c r="G12" s="3"/>
      <c r="H12" s="3"/>
      <c r="I12" s="3"/>
      <c r="J12" s="3">
        <v>407.5</v>
      </c>
      <c r="K12" s="3">
        <f>SUM(G12:J12)</f>
        <v>407.5</v>
      </c>
      <c r="L12" s="4"/>
    </row>
    <row r="13" spans="2:12">
      <c r="B13" s="27"/>
      <c r="C13" s="30"/>
      <c r="D13" s="30"/>
      <c r="E13" s="43"/>
      <c r="F13" s="5" t="s">
        <v>14</v>
      </c>
      <c r="G13" s="6"/>
      <c r="H13" s="6"/>
      <c r="I13" s="6"/>
      <c r="J13" s="6">
        <v>264.2</v>
      </c>
      <c r="K13" s="6">
        <f t="shared" ref="K13:K15" si="1">SUM(G13:J13)</f>
        <v>264.2</v>
      </c>
      <c r="L13" s="7"/>
    </row>
    <row r="14" spans="2:12">
      <c r="B14" s="27"/>
      <c r="C14" s="30"/>
      <c r="D14" s="30"/>
      <c r="E14" s="43"/>
      <c r="F14" s="5" t="s">
        <v>15</v>
      </c>
      <c r="G14" s="6"/>
      <c r="H14" s="6"/>
      <c r="I14" s="6">
        <v>66.099999999999994</v>
      </c>
      <c r="J14" s="6"/>
      <c r="K14" s="6">
        <f t="shared" si="1"/>
        <v>66.099999999999994</v>
      </c>
      <c r="L14" s="7"/>
    </row>
    <row r="15" spans="2:12">
      <c r="B15" s="27"/>
      <c r="C15" s="30"/>
      <c r="D15" s="30"/>
      <c r="E15" s="43"/>
      <c r="F15" s="5" t="s">
        <v>16</v>
      </c>
      <c r="G15" s="6">
        <v>94.6</v>
      </c>
      <c r="H15" s="6">
        <v>204.9</v>
      </c>
      <c r="I15" s="6">
        <v>389</v>
      </c>
      <c r="J15" s="6">
        <v>762.9</v>
      </c>
      <c r="K15" s="6">
        <f t="shared" si="1"/>
        <v>1451.4</v>
      </c>
      <c r="L15" s="7"/>
    </row>
    <row r="16" spans="2:12">
      <c r="B16" s="27"/>
      <c r="C16" s="30"/>
      <c r="D16" s="30"/>
      <c r="E16" s="44"/>
      <c r="F16" s="8" t="s">
        <v>17</v>
      </c>
      <c r="G16" s="9">
        <f>SUM(G12:G15)</f>
        <v>94.6</v>
      </c>
      <c r="H16" s="9">
        <f>SUM(H12:H15)</f>
        <v>204.9</v>
      </c>
      <c r="I16" s="9">
        <f>SUM(I12:I15)</f>
        <v>455.1</v>
      </c>
      <c r="J16" s="9">
        <f>SUM(J12:J15)</f>
        <v>1434.6</v>
      </c>
      <c r="K16" s="9">
        <f>SUM(K12:K15)</f>
        <v>2189.2000000000003</v>
      </c>
      <c r="L16" s="10"/>
    </row>
    <row r="17" spans="2:12">
      <c r="B17" s="27"/>
      <c r="C17" s="30"/>
      <c r="D17" s="30"/>
      <c r="E17" s="42" t="s">
        <v>23</v>
      </c>
      <c r="F17" s="2" t="s">
        <v>13</v>
      </c>
      <c r="G17" s="3"/>
      <c r="H17" s="3"/>
      <c r="I17" s="3"/>
      <c r="J17" s="3"/>
      <c r="K17" s="3">
        <f>SUM(G17:J17)</f>
        <v>0</v>
      </c>
      <c r="L17" s="4"/>
    </row>
    <row r="18" spans="2:12">
      <c r="B18" s="27"/>
      <c r="C18" s="30"/>
      <c r="D18" s="30"/>
      <c r="E18" s="43"/>
      <c r="F18" s="5" t="s">
        <v>14</v>
      </c>
      <c r="G18" s="6"/>
      <c r="H18" s="6"/>
      <c r="I18" s="6"/>
      <c r="J18" s="6"/>
      <c r="K18" s="6">
        <f t="shared" ref="K18:K20" si="2">SUM(G18:J18)</f>
        <v>0</v>
      </c>
      <c r="L18" s="7"/>
    </row>
    <row r="19" spans="2:12">
      <c r="B19" s="27"/>
      <c r="C19" s="30"/>
      <c r="D19" s="30"/>
      <c r="E19" s="43"/>
      <c r="F19" s="5" t="s">
        <v>15</v>
      </c>
      <c r="G19" s="6"/>
      <c r="H19" s="6"/>
      <c r="I19" s="6"/>
      <c r="J19" s="6"/>
      <c r="K19" s="6">
        <f t="shared" si="2"/>
        <v>0</v>
      </c>
      <c r="L19" s="7"/>
    </row>
    <row r="20" spans="2:12">
      <c r="B20" s="27"/>
      <c r="C20" s="30"/>
      <c r="D20" s="30"/>
      <c r="E20" s="43"/>
      <c r="F20" s="5" t="s">
        <v>16</v>
      </c>
      <c r="G20" s="6">
        <v>157.30000000000001</v>
      </c>
      <c r="H20" s="6">
        <v>42.2</v>
      </c>
      <c r="I20" s="6"/>
      <c r="J20" s="6">
        <v>804.00000000000011</v>
      </c>
      <c r="K20" s="6">
        <f t="shared" si="2"/>
        <v>1003.5000000000001</v>
      </c>
      <c r="L20" s="7"/>
    </row>
    <row r="21" spans="2:12">
      <c r="B21" s="27"/>
      <c r="C21" s="30"/>
      <c r="D21" s="30"/>
      <c r="E21" s="44"/>
      <c r="F21" s="8" t="s">
        <v>17</v>
      </c>
      <c r="G21" s="9">
        <f>SUM(G17:G20)</f>
        <v>157.30000000000001</v>
      </c>
      <c r="H21" s="9">
        <f>SUM(H17:H20)</f>
        <v>42.2</v>
      </c>
      <c r="I21" s="9">
        <f>SUM(I17:I20)</f>
        <v>0</v>
      </c>
      <c r="J21" s="9">
        <f>SUM(J17:J20)</f>
        <v>804.00000000000011</v>
      </c>
      <c r="K21" s="9">
        <f>SUM(K17:K20)</f>
        <v>1003.5000000000001</v>
      </c>
      <c r="L21" s="10"/>
    </row>
    <row r="22" spans="2:12">
      <c r="B22" s="27"/>
      <c r="C22" s="30"/>
      <c r="D22" s="30"/>
      <c r="E22" s="42" t="s">
        <v>24</v>
      </c>
      <c r="F22" s="2" t="s">
        <v>13</v>
      </c>
      <c r="G22" s="3"/>
      <c r="H22" s="3"/>
      <c r="I22" s="3"/>
      <c r="J22" s="3"/>
      <c r="K22" s="3">
        <f>SUM(G22:J22)</f>
        <v>0</v>
      </c>
      <c r="L22" s="4"/>
    </row>
    <row r="23" spans="2:12">
      <c r="B23" s="27"/>
      <c r="C23" s="30"/>
      <c r="D23" s="30"/>
      <c r="E23" s="43"/>
      <c r="F23" s="5" t="s">
        <v>14</v>
      </c>
      <c r="G23" s="6"/>
      <c r="H23" s="6"/>
      <c r="I23" s="6"/>
      <c r="J23" s="6">
        <v>5723</v>
      </c>
      <c r="K23" s="6">
        <f t="shared" ref="K23:K25" si="3">SUM(G23:J23)</f>
        <v>5723</v>
      </c>
      <c r="L23" s="7"/>
    </row>
    <row r="24" spans="2:12">
      <c r="B24" s="27"/>
      <c r="C24" s="30"/>
      <c r="D24" s="30"/>
      <c r="E24" s="43"/>
      <c r="F24" s="5" t="s">
        <v>15</v>
      </c>
      <c r="G24" s="6">
        <v>26.4</v>
      </c>
      <c r="H24" s="6">
        <v>33</v>
      </c>
      <c r="I24" s="6"/>
      <c r="J24" s="6"/>
      <c r="K24" s="6">
        <f t="shared" si="3"/>
        <v>59.4</v>
      </c>
      <c r="L24" s="7"/>
    </row>
    <row r="25" spans="2:12">
      <c r="B25" s="27"/>
      <c r="C25" s="30"/>
      <c r="D25" s="30"/>
      <c r="E25" s="43"/>
      <c r="F25" s="5" t="s">
        <v>16</v>
      </c>
      <c r="G25" s="6">
        <v>1543.400000000001</v>
      </c>
      <c r="H25" s="6">
        <v>2040.4999999999998</v>
      </c>
      <c r="I25" s="6">
        <v>4436.9000000000005</v>
      </c>
      <c r="J25" s="6">
        <v>149.30000000000001</v>
      </c>
      <c r="K25" s="6">
        <f t="shared" si="3"/>
        <v>8170.1000000000013</v>
      </c>
      <c r="L25" s="7"/>
    </row>
    <row r="26" spans="2:12">
      <c r="B26" s="27"/>
      <c r="C26" s="30"/>
      <c r="D26" s="30"/>
      <c r="E26" s="44"/>
      <c r="F26" s="8" t="s">
        <v>17</v>
      </c>
      <c r="G26" s="9">
        <f>SUM(G22:G25)</f>
        <v>1569.8000000000011</v>
      </c>
      <c r="H26" s="9">
        <f>SUM(H22:H25)</f>
        <v>2073.5</v>
      </c>
      <c r="I26" s="9">
        <f>SUM(I22:I25)</f>
        <v>4436.9000000000005</v>
      </c>
      <c r="J26" s="9">
        <f>SUM(J22:J25)</f>
        <v>5872.3</v>
      </c>
      <c r="K26" s="9">
        <f>SUM(K22:K25)</f>
        <v>13952.5</v>
      </c>
      <c r="L26" s="10"/>
    </row>
    <row r="27" spans="2:12">
      <c r="B27" s="27"/>
      <c r="C27" s="30"/>
      <c r="D27" s="30"/>
      <c r="E27" s="42" t="s">
        <v>25</v>
      </c>
      <c r="F27" s="2" t="s">
        <v>13</v>
      </c>
      <c r="G27" s="3"/>
      <c r="H27" s="3"/>
      <c r="I27" s="3"/>
      <c r="J27" s="3"/>
      <c r="K27" s="3">
        <f>SUM(G27:J27)</f>
        <v>0</v>
      </c>
      <c r="L27" s="4"/>
    </row>
    <row r="28" spans="2:12">
      <c r="B28" s="27"/>
      <c r="C28" s="30"/>
      <c r="D28" s="30"/>
      <c r="E28" s="43"/>
      <c r="F28" s="5" t="s">
        <v>14</v>
      </c>
      <c r="G28" s="6"/>
      <c r="H28" s="6"/>
      <c r="I28" s="6"/>
      <c r="J28" s="6">
        <v>2756.8999999999996</v>
      </c>
      <c r="K28" s="6">
        <f t="shared" ref="K28:K30" si="4">SUM(G28:J28)</f>
        <v>2756.8999999999996</v>
      </c>
      <c r="L28" s="7"/>
    </row>
    <row r="29" spans="2:12">
      <c r="B29" s="27"/>
      <c r="C29" s="30"/>
      <c r="D29" s="30"/>
      <c r="E29" s="43"/>
      <c r="F29" s="5" t="s">
        <v>15</v>
      </c>
      <c r="G29" s="6">
        <v>800.7</v>
      </c>
      <c r="H29" s="6">
        <v>1152.3</v>
      </c>
      <c r="I29" s="6">
        <v>2273.2999999999997</v>
      </c>
      <c r="J29" s="6"/>
      <c r="K29" s="6">
        <f t="shared" si="4"/>
        <v>4226.2999999999993</v>
      </c>
      <c r="L29" s="7"/>
    </row>
    <row r="30" spans="2:12">
      <c r="B30" s="27"/>
      <c r="C30" s="30"/>
      <c r="D30" s="30"/>
      <c r="E30" s="43"/>
      <c r="F30" s="5" t="s">
        <v>16</v>
      </c>
      <c r="G30" s="6"/>
      <c r="H30" s="6"/>
      <c r="I30" s="6">
        <v>112.9</v>
      </c>
      <c r="J30" s="6"/>
      <c r="K30" s="6">
        <f t="shared" si="4"/>
        <v>112.9</v>
      </c>
      <c r="L30" s="7"/>
    </row>
    <row r="31" spans="2:12">
      <c r="B31" s="27"/>
      <c r="C31" s="30"/>
      <c r="D31" s="30"/>
      <c r="E31" s="44"/>
      <c r="F31" s="8" t="s">
        <v>17</v>
      </c>
      <c r="G31" s="9">
        <f>SUM(G27:G30)</f>
        <v>800.7</v>
      </c>
      <c r="H31" s="9">
        <f>SUM(H27:H30)</f>
        <v>1152.3</v>
      </c>
      <c r="I31" s="9">
        <f>SUM(I27:I30)</f>
        <v>2386.1999999999998</v>
      </c>
      <c r="J31" s="9">
        <f>SUM(J27:J30)</f>
        <v>2756.8999999999996</v>
      </c>
      <c r="K31" s="9">
        <f>SUM(K27:K30)</f>
        <v>7096.0999999999985</v>
      </c>
      <c r="L31" s="10"/>
    </row>
    <row r="32" spans="2:12">
      <c r="B32" s="27"/>
      <c r="C32" s="30"/>
      <c r="D32" s="30"/>
      <c r="E32" s="42" t="s">
        <v>26</v>
      </c>
      <c r="F32" s="2" t="s">
        <v>13</v>
      </c>
      <c r="G32" s="3"/>
      <c r="H32" s="3"/>
      <c r="I32" s="3"/>
      <c r="J32" s="3">
        <v>640.5</v>
      </c>
      <c r="K32" s="3">
        <f>SUM(G32:J32)</f>
        <v>640.5</v>
      </c>
      <c r="L32" s="4"/>
    </row>
    <row r="33" spans="2:12">
      <c r="B33" s="27"/>
      <c r="C33" s="30"/>
      <c r="D33" s="30"/>
      <c r="E33" s="43"/>
      <c r="F33" s="5" t="s">
        <v>14</v>
      </c>
      <c r="G33" s="6"/>
      <c r="H33" s="6"/>
      <c r="I33" s="6"/>
      <c r="J33" s="6">
        <v>18831.699999999993</v>
      </c>
      <c r="K33" s="6">
        <f t="shared" ref="K33:K35" si="5">SUM(G33:J33)</f>
        <v>18831.699999999993</v>
      </c>
      <c r="L33" s="7"/>
    </row>
    <row r="34" spans="2:12">
      <c r="B34" s="27"/>
      <c r="C34" s="30"/>
      <c r="D34" s="30"/>
      <c r="E34" s="43"/>
      <c r="F34" s="5" t="s">
        <v>15</v>
      </c>
      <c r="G34" s="6">
        <v>2041.6</v>
      </c>
      <c r="H34" s="6">
        <v>2826.5000000000009</v>
      </c>
      <c r="I34" s="6">
        <v>8327.4000000000015</v>
      </c>
      <c r="J34" s="6"/>
      <c r="K34" s="6">
        <f t="shared" si="5"/>
        <v>13195.500000000002</v>
      </c>
      <c r="L34" s="7"/>
    </row>
    <row r="35" spans="2:12">
      <c r="B35" s="27"/>
      <c r="C35" s="30"/>
      <c r="D35" s="30"/>
      <c r="E35" s="43"/>
      <c r="F35" s="5" t="s">
        <v>16</v>
      </c>
      <c r="G35" s="6">
        <v>438.10000000000008</v>
      </c>
      <c r="H35" s="6">
        <v>696.00000000000011</v>
      </c>
      <c r="I35" s="6">
        <v>1366.1000000000001</v>
      </c>
      <c r="J35" s="6">
        <v>3828.0000000000005</v>
      </c>
      <c r="K35" s="6">
        <f t="shared" si="5"/>
        <v>6328.2000000000007</v>
      </c>
      <c r="L35" s="7"/>
    </row>
    <row r="36" spans="2:12">
      <c r="B36" s="27"/>
      <c r="C36" s="30"/>
      <c r="D36" s="30"/>
      <c r="E36" s="44"/>
      <c r="F36" s="8" t="s">
        <v>17</v>
      </c>
      <c r="G36" s="9">
        <f>SUM(G32:G35)</f>
        <v>2479.6999999999998</v>
      </c>
      <c r="H36" s="9">
        <f>SUM(H32:H35)</f>
        <v>3522.5000000000009</v>
      </c>
      <c r="I36" s="9">
        <f>SUM(I32:I35)</f>
        <v>9693.5000000000018</v>
      </c>
      <c r="J36" s="9">
        <f>SUM(J32:J35)</f>
        <v>23300.199999999993</v>
      </c>
      <c r="K36" s="9">
        <f>SUM(K32:K35)</f>
        <v>38995.899999999994</v>
      </c>
      <c r="L36" s="10"/>
    </row>
    <row r="37" spans="2:12">
      <c r="B37" s="27"/>
      <c r="C37" s="30"/>
      <c r="D37" s="30"/>
      <c r="E37" s="42" t="s">
        <v>27</v>
      </c>
      <c r="F37" s="2" t="s">
        <v>13</v>
      </c>
      <c r="G37" s="3"/>
      <c r="H37" s="3"/>
      <c r="I37" s="3"/>
      <c r="J37" s="3">
        <v>1026.3000000000002</v>
      </c>
      <c r="K37" s="3">
        <f>SUM(G37:J37)</f>
        <v>1026.3000000000002</v>
      </c>
      <c r="L37" s="4"/>
    </row>
    <row r="38" spans="2:12">
      <c r="B38" s="27"/>
      <c r="C38" s="30"/>
      <c r="D38" s="30"/>
      <c r="E38" s="43"/>
      <c r="F38" s="5" t="s">
        <v>14</v>
      </c>
      <c r="G38" s="6"/>
      <c r="H38" s="6"/>
      <c r="I38" s="6"/>
      <c r="J38" s="6">
        <v>3049.8999999999996</v>
      </c>
      <c r="K38" s="6">
        <f t="shared" ref="K38:K40" si="6">SUM(G38:J38)</f>
        <v>3049.8999999999996</v>
      </c>
      <c r="L38" s="7"/>
    </row>
    <row r="39" spans="2:12">
      <c r="B39" s="27"/>
      <c r="C39" s="30"/>
      <c r="D39" s="30"/>
      <c r="E39" s="43"/>
      <c r="F39" s="5" t="s">
        <v>15</v>
      </c>
      <c r="G39" s="6">
        <v>1062.6999999999998</v>
      </c>
      <c r="H39" s="6">
        <v>1710.5000000000005</v>
      </c>
      <c r="I39" s="6">
        <v>2823.7999999999997</v>
      </c>
      <c r="J39" s="6"/>
      <c r="K39" s="6">
        <f t="shared" si="6"/>
        <v>5597</v>
      </c>
      <c r="L39" s="7"/>
    </row>
    <row r="40" spans="2:12">
      <c r="B40" s="27"/>
      <c r="C40" s="30"/>
      <c r="D40" s="30"/>
      <c r="E40" s="43"/>
      <c r="F40" s="5" t="s">
        <v>16</v>
      </c>
      <c r="G40" s="6"/>
      <c r="H40" s="6"/>
      <c r="I40" s="6"/>
      <c r="J40" s="6">
        <v>505</v>
      </c>
      <c r="K40" s="6">
        <f t="shared" si="6"/>
        <v>505</v>
      </c>
      <c r="L40" s="7"/>
    </row>
    <row r="41" spans="2:12">
      <c r="B41" s="27"/>
      <c r="C41" s="30"/>
      <c r="D41" s="30"/>
      <c r="E41" s="44"/>
      <c r="F41" s="8" t="s">
        <v>17</v>
      </c>
      <c r="G41" s="9">
        <f>SUM(G37:G40)</f>
        <v>1062.6999999999998</v>
      </c>
      <c r="H41" s="9">
        <f>SUM(H37:H40)</f>
        <v>1710.5000000000005</v>
      </c>
      <c r="I41" s="9">
        <f>SUM(I37:I40)</f>
        <v>2823.7999999999997</v>
      </c>
      <c r="J41" s="9">
        <f>SUM(J37:J40)</f>
        <v>4581.2</v>
      </c>
      <c r="K41" s="9">
        <f>SUM(K37:K40)</f>
        <v>10178.200000000001</v>
      </c>
      <c r="L41" s="10"/>
    </row>
    <row r="42" spans="2:12">
      <c r="B42" s="27"/>
      <c r="C42" s="30"/>
      <c r="D42" s="30"/>
      <c r="E42" s="42" t="s">
        <v>28</v>
      </c>
      <c r="F42" s="2" t="s">
        <v>13</v>
      </c>
      <c r="G42" s="3">
        <v>27</v>
      </c>
      <c r="H42" s="3">
        <v>37.299999999999997</v>
      </c>
      <c r="I42" s="3"/>
      <c r="J42" s="3">
        <v>2411.4</v>
      </c>
      <c r="K42" s="3">
        <f>SUM(G42:J42)</f>
        <v>2475.7000000000003</v>
      </c>
      <c r="L42" s="4"/>
    </row>
    <row r="43" spans="2:12">
      <c r="B43" s="27"/>
      <c r="C43" s="30"/>
      <c r="D43" s="30"/>
      <c r="E43" s="43"/>
      <c r="F43" s="5" t="s">
        <v>14</v>
      </c>
      <c r="G43" s="6"/>
      <c r="H43" s="6"/>
      <c r="I43" s="6"/>
      <c r="J43" s="6">
        <v>5825.1000000000013</v>
      </c>
      <c r="K43" s="6">
        <f t="shared" ref="K43:K45" si="7">SUM(G43:J43)</f>
        <v>5825.1000000000013</v>
      </c>
      <c r="L43" s="7"/>
    </row>
    <row r="44" spans="2:12">
      <c r="B44" s="27"/>
      <c r="C44" s="30"/>
      <c r="D44" s="30"/>
      <c r="E44" s="43"/>
      <c r="F44" s="5" t="s">
        <v>15</v>
      </c>
      <c r="G44" s="6">
        <v>1095.4000000000003</v>
      </c>
      <c r="H44" s="6">
        <v>1531.8999999999996</v>
      </c>
      <c r="I44" s="6">
        <v>3583.7000000000003</v>
      </c>
      <c r="J44" s="6"/>
      <c r="K44" s="6">
        <f t="shared" si="7"/>
        <v>6211</v>
      </c>
      <c r="L44" s="7"/>
    </row>
    <row r="45" spans="2:12">
      <c r="B45" s="27"/>
      <c r="C45" s="30"/>
      <c r="D45" s="30"/>
      <c r="E45" s="43"/>
      <c r="F45" s="5" t="s">
        <v>16</v>
      </c>
      <c r="G45" s="6">
        <v>16.5</v>
      </c>
      <c r="H45" s="6"/>
      <c r="I45" s="6"/>
      <c r="J45" s="6"/>
      <c r="K45" s="6">
        <f t="shared" si="7"/>
        <v>16.5</v>
      </c>
      <c r="L45" s="7"/>
    </row>
    <row r="46" spans="2:12">
      <c r="B46" s="27"/>
      <c r="C46" s="30"/>
      <c r="D46" s="30"/>
      <c r="E46" s="44"/>
      <c r="F46" s="8" t="s">
        <v>17</v>
      </c>
      <c r="G46" s="9">
        <f>SUM(G42:G45)</f>
        <v>1138.9000000000003</v>
      </c>
      <c r="H46" s="9">
        <f>SUM(H42:H45)</f>
        <v>1569.1999999999996</v>
      </c>
      <c r="I46" s="9">
        <f>SUM(I42:I45)</f>
        <v>3583.7000000000003</v>
      </c>
      <c r="J46" s="9">
        <f>SUM(J42:J45)</f>
        <v>8236.5000000000018</v>
      </c>
      <c r="K46" s="9">
        <f>SUM(K42:K45)</f>
        <v>14528.300000000001</v>
      </c>
      <c r="L46" s="10"/>
    </row>
    <row r="47" spans="2:12">
      <c r="B47" s="27"/>
      <c r="C47" s="30"/>
      <c r="D47" s="30"/>
      <c r="E47" s="42" t="s">
        <v>29</v>
      </c>
      <c r="F47" s="2" t="s">
        <v>13</v>
      </c>
      <c r="G47" s="3"/>
      <c r="H47" s="3"/>
      <c r="I47" s="3"/>
      <c r="J47" s="3"/>
      <c r="K47" s="3">
        <f>SUM(G47:J47)</f>
        <v>0</v>
      </c>
      <c r="L47" s="4"/>
    </row>
    <row r="48" spans="2:12">
      <c r="B48" s="27"/>
      <c r="C48" s="30"/>
      <c r="D48" s="30"/>
      <c r="E48" s="43"/>
      <c r="F48" s="5" t="s">
        <v>14</v>
      </c>
      <c r="G48" s="6"/>
      <c r="H48" s="6"/>
      <c r="I48" s="6"/>
      <c r="J48" s="6">
        <v>833.80000000000007</v>
      </c>
      <c r="K48" s="6">
        <f t="shared" ref="K48:K50" si="8">SUM(G48:J48)</f>
        <v>833.80000000000007</v>
      </c>
      <c r="L48" s="7"/>
    </row>
    <row r="49" spans="2:12">
      <c r="B49" s="27"/>
      <c r="C49" s="30"/>
      <c r="D49" s="30"/>
      <c r="E49" s="43"/>
      <c r="F49" s="5" t="s">
        <v>15</v>
      </c>
      <c r="G49" s="6">
        <v>1117.6000000000004</v>
      </c>
      <c r="H49" s="6">
        <v>861.50000000000011</v>
      </c>
      <c r="I49" s="6">
        <v>1089.9000000000001</v>
      </c>
      <c r="J49" s="6"/>
      <c r="K49" s="6">
        <f t="shared" si="8"/>
        <v>3069.0000000000005</v>
      </c>
      <c r="L49" s="7"/>
    </row>
    <row r="50" spans="2:12">
      <c r="B50" s="27"/>
      <c r="C50" s="30"/>
      <c r="D50" s="30"/>
      <c r="E50" s="43"/>
      <c r="F50" s="5" t="s">
        <v>16</v>
      </c>
      <c r="G50" s="6">
        <v>19.3</v>
      </c>
      <c r="H50" s="6"/>
      <c r="I50" s="6"/>
      <c r="J50" s="6"/>
      <c r="K50" s="6">
        <f t="shared" si="8"/>
        <v>19.3</v>
      </c>
      <c r="L50" s="7"/>
    </row>
    <row r="51" spans="2:12">
      <c r="B51" s="27"/>
      <c r="C51" s="40"/>
      <c r="D51" s="30"/>
      <c r="E51" s="44"/>
      <c r="F51" s="8" t="s">
        <v>17</v>
      </c>
      <c r="G51" s="9">
        <f>SUM(G47:G50)</f>
        <v>1136.9000000000003</v>
      </c>
      <c r="H51" s="9">
        <f>SUM(H47:H50)</f>
        <v>861.50000000000011</v>
      </c>
      <c r="I51" s="9">
        <f>SUM(I47:I50)</f>
        <v>1089.9000000000001</v>
      </c>
      <c r="J51" s="9">
        <f>SUM(J47:J50)</f>
        <v>833.80000000000007</v>
      </c>
      <c r="K51" s="9">
        <f>SUM(K47:K50)</f>
        <v>3922.1000000000008</v>
      </c>
      <c r="L51" s="10"/>
    </row>
    <row r="52" spans="2:12" ht="17.25" customHeight="1">
      <c r="B52" s="27"/>
      <c r="C52" s="29" t="s">
        <v>47</v>
      </c>
      <c r="D52" s="30"/>
      <c r="E52" s="42" t="s">
        <v>30</v>
      </c>
      <c r="F52" s="2" t="s">
        <v>13</v>
      </c>
      <c r="G52" s="3">
        <v>29.7</v>
      </c>
      <c r="H52" s="3"/>
      <c r="I52" s="3"/>
      <c r="J52" s="3">
        <v>142.19999999999999</v>
      </c>
      <c r="K52" s="3">
        <f>SUM(G52:J52)</f>
        <v>171.89999999999998</v>
      </c>
      <c r="L52" s="4"/>
    </row>
    <row r="53" spans="2:12">
      <c r="B53" s="27"/>
      <c r="C53" s="30"/>
      <c r="D53" s="30"/>
      <c r="E53" s="43"/>
      <c r="F53" s="5" t="s">
        <v>14</v>
      </c>
      <c r="G53" s="6"/>
      <c r="H53" s="6"/>
      <c r="I53" s="6"/>
      <c r="J53" s="6">
        <v>11289.4</v>
      </c>
      <c r="K53" s="6">
        <f t="shared" ref="K53:K55" si="9">SUM(G53:J53)</f>
        <v>11289.4</v>
      </c>
      <c r="L53" s="7"/>
    </row>
    <row r="54" spans="2:12">
      <c r="B54" s="27"/>
      <c r="C54" s="30"/>
      <c r="D54" s="30"/>
      <c r="E54" s="43"/>
      <c r="F54" s="5" t="s">
        <v>15</v>
      </c>
      <c r="G54" s="6">
        <v>6280.4000000000005</v>
      </c>
      <c r="H54" s="6">
        <v>4965.3000000000011</v>
      </c>
      <c r="I54" s="6">
        <v>7078.0999999999958</v>
      </c>
      <c r="J54" s="6"/>
      <c r="K54" s="6">
        <f t="shared" si="9"/>
        <v>18323.799999999996</v>
      </c>
      <c r="L54" s="7"/>
    </row>
    <row r="55" spans="2:12">
      <c r="B55" s="27"/>
      <c r="C55" s="30"/>
      <c r="D55" s="30"/>
      <c r="E55" s="43"/>
      <c r="F55" s="5" t="s">
        <v>16</v>
      </c>
      <c r="G55" s="6"/>
      <c r="H55" s="6"/>
      <c r="I55" s="6"/>
      <c r="J55" s="6"/>
      <c r="K55" s="6">
        <f t="shared" si="9"/>
        <v>0</v>
      </c>
      <c r="L55" s="7"/>
    </row>
    <row r="56" spans="2:12">
      <c r="B56" s="27"/>
      <c r="C56" s="30"/>
      <c r="D56" s="30"/>
      <c r="E56" s="44"/>
      <c r="F56" s="8" t="s">
        <v>17</v>
      </c>
      <c r="G56" s="9">
        <f>SUM(G52:G55)</f>
        <v>6310.1</v>
      </c>
      <c r="H56" s="9">
        <f>SUM(H52:H55)</f>
        <v>4965.3000000000011</v>
      </c>
      <c r="I56" s="9">
        <f>SUM(I52:I55)</f>
        <v>7078.0999999999958</v>
      </c>
      <c r="J56" s="9">
        <f>SUM(J52:J55)</f>
        <v>11431.6</v>
      </c>
      <c r="K56" s="9">
        <f>SUM(K52:K55)</f>
        <v>29785.099999999995</v>
      </c>
      <c r="L56" s="10"/>
    </row>
    <row r="57" spans="2:12">
      <c r="B57" s="27"/>
      <c r="C57" s="30"/>
      <c r="D57" s="30"/>
      <c r="E57" s="42" t="s">
        <v>31</v>
      </c>
      <c r="F57" s="2" t="s">
        <v>13</v>
      </c>
      <c r="G57" s="3"/>
      <c r="H57" s="3"/>
      <c r="I57" s="3"/>
      <c r="J57" s="3"/>
      <c r="K57" s="3">
        <f>SUM(G57:J57)</f>
        <v>0</v>
      </c>
      <c r="L57" s="4"/>
    </row>
    <row r="58" spans="2:12">
      <c r="B58" s="27"/>
      <c r="C58" s="30"/>
      <c r="D58" s="30"/>
      <c r="E58" s="43"/>
      <c r="F58" s="5" t="s">
        <v>14</v>
      </c>
      <c r="G58" s="6"/>
      <c r="H58" s="6"/>
      <c r="I58" s="6"/>
      <c r="J58" s="6">
        <v>1577.1</v>
      </c>
      <c r="K58" s="6">
        <f t="shared" ref="K58:K60" si="10">SUM(G58:J58)</f>
        <v>1577.1</v>
      </c>
      <c r="L58" s="7"/>
    </row>
    <row r="59" spans="2:12">
      <c r="B59" s="27"/>
      <c r="C59" s="30"/>
      <c r="D59" s="30"/>
      <c r="E59" s="43"/>
      <c r="F59" s="5" t="s">
        <v>15</v>
      </c>
      <c r="G59" s="6">
        <v>1354.5000000000002</v>
      </c>
      <c r="H59" s="6">
        <v>446.79999999999995</v>
      </c>
      <c r="I59" s="6">
        <v>380.6</v>
      </c>
      <c r="J59" s="6"/>
      <c r="K59" s="6">
        <f t="shared" si="10"/>
        <v>2181.9</v>
      </c>
      <c r="L59" s="7"/>
    </row>
    <row r="60" spans="2:12">
      <c r="B60" s="27"/>
      <c r="C60" s="30"/>
      <c r="D60" s="30"/>
      <c r="E60" s="43"/>
      <c r="F60" s="5" t="s">
        <v>16</v>
      </c>
      <c r="G60" s="6">
        <v>43.1</v>
      </c>
      <c r="H60" s="6">
        <v>76.800000000000011</v>
      </c>
      <c r="I60" s="6"/>
      <c r="J60" s="6">
        <v>322</v>
      </c>
      <c r="K60" s="6">
        <f t="shared" si="10"/>
        <v>441.9</v>
      </c>
      <c r="L60" s="7"/>
    </row>
    <row r="61" spans="2:12">
      <c r="B61" s="27"/>
      <c r="C61" s="30"/>
      <c r="D61" s="30"/>
      <c r="E61" s="44"/>
      <c r="F61" s="8" t="s">
        <v>17</v>
      </c>
      <c r="G61" s="9">
        <f>SUM(G57:G60)</f>
        <v>1397.6000000000001</v>
      </c>
      <c r="H61" s="9">
        <f>SUM(H57:H60)</f>
        <v>523.59999999999991</v>
      </c>
      <c r="I61" s="9">
        <f>SUM(I57:I60)</f>
        <v>380.6</v>
      </c>
      <c r="J61" s="9">
        <f>SUM(J57:J60)</f>
        <v>1899.1</v>
      </c>
      <c r="K61" s="9">
        <f>SUM(K57:K60)</f>
        <v>4200.8999999999996</v>
      </c>
      <c r="L61" s="10"/>
    </row>
    <row r="62" spans="2:12">
      <c r="B62" s="27"/>
      <c r="C62" s="30"/>
      <c r="D62" s="30"/>
      <c r="E62" s="42" t="s">
        <v>32</v>
      </c>
      <c r="F62" s="2" t="s">
        <v>13</v>
      </c>
      <c r="G62" s="3"/>
      <c r="H62" s="3">
        <v>33.9</v>
      </c>
      <c r="I62" s="3"/>
      <c r="J62" s="3"/>
      <c r="K62" s="3">
        <f>SUM(G62:J62)</f>
        <v>33.9</v>
      </c>
      <c r="L62" s="4"/>
    </row>
    <row r="63" spans="2:12">
      <c r="B63" s="27"/>
      <c r="C63" s="30"/>
      <c r="D63" s="30"/>
      <c r="E63" s="43"/>
      <c r="F63" s="5" t="s">
        <v>14</v>
      </c>
      <c r="G63" s="6"/>
      <c r="H63" s="6"/>
      <c r="I63" s="6"/>
      <c r="J63" s="6">
        <v>5816.0000000000018</v>
      </c>
      <c r="K63" s="6">
        <f t="shared" ref="K63:K65" si="11">SUM(G63:J63)</f>
        <v>5816.0000000000018</v>
      </c>
      <c r="L63" s="7"/>
    </row>
    <row r="64" spans="2:12">
      <c r="B64" s="27"/>
      <c r="C64" s="30"/>
      <c r="D64" s="30"/>
      <c r="E64" s="43"/>
      <c r="F64" s="5" t="s">
        <v>15</v>
      </c>
      <c r="G64" s="6">
        <v>3039.9000000000028</v>
      </c>
      <c r="H64" s="6">
        <v>2570.2999999999993</v>
      </c>
      <c r="I64" s="6">
        <v>4139.3999999999996</v>
      </c>
      <c r="J64" s="6"/>
      <c r="K64" s="6">
        <f t="shared" si="11"/>
        <v>9749.6000000000022</v>
      </c>
      <c r="L64" s="7"/>
    </row>
    <row r="65" spans="2:12">
      <c r="B65" s="27"/>
      <c r="C65" s="30"/>
      <c r="D65" s="30"/>
      <c r="E65" s="43"/>
      <c r="F65" s="5" t="s">
        <v>16</v>
      </c>
      <c r="G65" s="6">
        <v>52.8</v>
      </c>
      <c r="H65" s="6"/>
      <c r="I65" s="6"/>
      <c r="J65" s="6">
        <v>188</v>
      </c>
      <c r="K65" s="6">
        <f t="shared" si="11"/>
        <v>240.8</v>
      </c>
      <c r="L65" s="7"/>
    </row>
    <row r="66" spans="2:12">
      <c r="B66" s="27"/>
      <c r="C66" s="30"/>
      <c r="D66" s="30"/>
      <c r="E66" s="44"/>
      <c r="F66" s="8" t="s">
        <v>17</v>
      </c>
      <c r="G66" s="9">
        <f>SUM(G62:G65)</f>
        <v>3092.700000000003</v>
      </c>
      <c r="H66" s="9">
        <f>SUM(H62:H65)</f>
        <v>2604.1999999999994</v>
      </c>
      <c r="I66" s="9">
        <f>SUM(I62:I65)</f>
        <v>4139.3999999999996</v>
      </c>
      <c r="J66" s="9">
        <f>SUM(J62:J65)</f>
        <v>6004.0000000000018</v>
      </c>
      <c r="K66" s="9">
        <f>SUM(K62:K65)</f>
        <v>15840.300000000003</v>
      </c>
      <c r="L66" s="10"/>
    </row>
    <row r="67" spans="2:12">
      <c r="B67" s="27"/>
      <c r="C67" s="30"/>
      <c r="D67" s="30"/>
      <c r="E67" s="42" t="s">
        <v>33</v>
      </c>
      <c r="F67" s="2" t="s">
        <v>13</v>
      </c>
      <c r="G67" s="3"/>
      <c r="H67" s="3"/>
      <c r="I67" s="3"/>
      <c r="J67" s="3"/>
      <c r="K67" s="3">
        <f>SUM(G67:J67)</f>
        <v>0</v>
      </c>
      <c r="L67" s="4"/>
    </row>
    <row r="68" spans="2:12">
      <c r="B68" s="27"/>
      <c r="C68" s="30"/>
      <c r="D68" s="30"/>
      <c r="E68" s="43"/>
      <c r="F68" s="5" t="s">
        <v>14</v>
      </c>
      <c r="G68" s="6"/>
      <c r="H68" s="6"/>
      <c r="I68" s="6"/>
      <c r="J68" s="6">
        <v>1110.7</v>
      </c>
      <c r="K68" s="6">
        <f t="shared" ref="K68:K70" si="12">SUM(G68:J68)</f>
        <v>1110.7</v>
      </c>
      <c r="L68" s="7"/>
    </row>
    <row r="69" spans="2:12">
      <c r="B69" s="27"/>
      <c r="C69" s="30"/>
      <c r="D69" s="30"/>
      <c r="E69" s="43"/>
      <c r="F69" s="5" t="s">
        <v>15</v>
      </c>
      <c r="G69" s="6">
        <v>70.8</v>
      </c>
      <c r="H69" s="6">
        <v>210.2</v>
      </c>
      <c r="I69" s="6">
        <v>328.3</v>
      </c>
      <c r="J69" s="6"/>
      <c r="K69" s="6">
        <f t="shared" si="12"/>
        <v>609.29999999999995</v>
      </c>
      <c r="L69" s="7"/>
    </row>
    <row r="70" spans="2:12">
      <c r="B70" s="27"/>
      <c r="C70" s="30"/>
      <c r="D70" s="30"/>
      <c r="E70" s="43"/>
      <c r="F70" s="5" t="s">
        <v>16</v>
      </c>
      <c r="G70" s="6"/>
      <c r="H70" s="6"/>
      <c r="I70" s="6"/>
      <c r="J70" s="6"/>
      <c r="K70" s="6">
        <f t="shared" si="12"/>
        <v>0</v>
      </c>
      <c r="L70" s="7"/>
    </row>
    <row r="71" spans="2:12">
      <c r="B71" s="27"/>
      <c r="C71" s="30"/>
      <c r="D71" s="30"/>
      <c r="E71" s="44"/>
      <c r="F71" s="8" t="s">
        <v>17</v>
      </c>
      <c r="G71" s="9">
        <f>SUM(G67:G70)</f>
        <v>70.8</v>
      </c>
      <c r="H71" s="9">
        <f>SUM(H67:H70)</f>
        <v>210.2</v>
      </c>
      <c r="I71" s="9">
        <f>SUM(I67:I70)</f>
        <v>328.3</v>
      </c>
      <c r="J71" s="9">
        <f>SUM(J67:J70)</f>
        <v>1110.7</v>
      </c>
      <c r="K71" s="9">
        <f>SUM(K67:K70)</f>
        <v>1720</v>
      </c>
      <c r="L71" s="10"/>
    </row>
    <row r="72" spans="2:12">
      <c r="B72" s="27"/>
      <c r="C72" s="30"/>
      <c r="D72" s="30"/>
      <c r="E72" s="42" t="s">
        <v>34</v>
      </c>
      <c r="F72" s="2" t="s">
        <v>13</v>
      </c>
      <c r="G72" s="3"/>
      <c r="H72" s="3"/>
      <c r="I72" s="3"/>
      <c r="J72" s="3"/>
      <c r="K72" s="3">
        <f>SUM(G72:J72)</f>
        <v>0</v>
      </c>
      <c r="L72" s="4"/>
    </row>
    <row r="73" spans="2:12">
      <c r="B73" s="27"/>
      <c r="C73" s="30"/>
      <c r="D73" s="30"/>
      <c r="E73" s="43"/>
      <c r="F73" s="5" t="s">
        <v>14</v>
      </c>
      <c r="G73" s="6"/>
      <c r="H73" s="6"/>
      <c r="I73" s="6"/>
      <c r="J73" s="6"/>
      <c r="K73" s="6">
        <f t="shared" ref="K73:K75" si="13">SUM(G73:J73)</f>
        <v>0</v>
      </c>
      <c r="L73" s="7"/>
    </row>
    <row r="74" spans="2:12">
      <c r="B74" s="27"/>
      <c r="C74" s="30"/>
      <c r="D74" s="30"/>
      <c r="E74" s="43"/>
      <c r="F74" s="5" t="s">
        <v>15</v>
      </c>
      <c r="G74" s="6">
        <v>91.2</v>
      </c>
      <c r="H74" s="6">
        <v>38.9</v>
      </c>
      <c r="I74" s="6">
        <v>117.1</v>
      </c>
      <c r="J74" s="6"/>
      <c r="K74" s="6">
        <f t="shared" si="13"/>
        <v>247.2</v>
      </c>
      <c r="L74" s="7"/>
    </row>
    <row r="75" spans="2:12">
      <c r="B75" s="27"/>
      <c r="C75" s="30"/>
      <c r="D75" s="30"/>
      <c r="E75" s="43"/>
      <c r="F75" s="5" t="s">
        <v>16</v>
      </c>
      <c r="G75" s="6">
        <v>29.1</v>
      </c>
      <c r="H75" s="6">
        <v>39.5</v>
      </c>
      <c r="I75" s="6">
        <v>130</v>
      </c>
      <c r="J75" s="6"/>
      <c r="K75" s="6">
        <f t="shared" si="13"/>
        <v>198.6</v>
      </c>
      <c r="L75" s="7"/>
    </row>
    <row r="76" spans="2:12">
      <c r="B76" s="27"/>
      <c r="C76" s="30"/>
      <c r="D76" s="30"/>
      <c r="E76" s="44"/>
      <c r="F76" s="8" t="s">
        <v>17</v>
      </c>
      <c r="G76" s="9">
        <f>SUM(G72:G75)</f>
        <v>120.30000000000001</v>
      </c>
      <c r="H76" s="9">
        <f>SUM(H72:H75)</f>
        <v>78.400000000000006</v>
      </c>
      <c r="I76" s="9">
        <f>SUM(I72:I75)</f>
        <v>247.1</v>
      </c>
      <c r="J76" s="9">
        <f>SUM(J72:J75)</f>
        <v>0</v>
      </c>
      <c r="K76" s="9">
        <f>SUM(K72:K75)</f>
        <v>445.79999999999995</v>
      </c>
      <c r="L76" s="10"/>
    </row>
    <row r="77" spans="2:12">
      <c r="B77" s="27"/>
      <c r="C77" s="30"/>
      <c r="D77" s="30"/>
      <c r="E77" s="42" t="s">
        <v>36</v>
      </c>
      <c r="F77" s="2" t="s">
        <v>13</v>
      </c>
      <c r="G77" s="3"/>
      <c r="H77" s="3"/>
      <c r="I77" s="3"/>
      <c r="J77" s="3"/>
      <c r="K77" s="3">
        <f>SUM(G77:J77)</f>
        <v>0</v>
      </c>
      <c r="L77" s="4"/>
    </row>
    <row r="78" spans="2:12">
      <c r="B78" s="27"/>
      <c r="C78" s="30"/>
      <c r="D78" s="30"/>
      <c r="E78" s="43"/>
      <c r="F78" s="5" t="s">
        <v>14</v>
      </c>
      <c r="G78" s="6"/>
      <c r="H78" s="6"/>
      <c r="I78" s="6"/>
      <c r="J78" s="6">
        <v>472</v>
      </c>
      <c r="K78" s="6">
        <f t="shared" ref="K78:K80" si="14">SUM(G78:J78)</f>
        <v>472</v>
      </c>
      <c r="L78" s="7"/>
    </row>
    <row r="79" spans="2:12">
      <c r="B79" s="27"/>
      <c r="C79" s="30"/>
      <c r="D79" s="30"/>
      <c r="E79" s="43"/>
      <c r="F79" s="5" t="s">
        <v>15</v>
      </c>
      <c r="G79" s="6">
        <v>545.79999999999984</v>
      </c>
      <c r="H79" s="6">
        <v>388.89999999999992</v>
      </c>
      <c r="I79" s="6">
        <v>242.1</v>
      </c>
      <c r="J79" s="6"/>
      <c r="K79" s="6">
        <f t="shared" si="14"/>
        <v>1176.7999999999997</v>
      </c>
      <c r="L79" s="7"/>
    </row>
    <row r="80" spans="2:12">
      <c r="B80" s="27"/>
      <c r="C80" s="30"/>
      <c r="D80" s="30"/>
      <c r="E80" s="43"/>
      <c r="F80" s="5" t="s">
        <v>16</v>
      </c>
      <c r="G80" s="6"/>
      <c r="H80" s="6"/>
      <c r="I80" s="6"/>
      <c r="J80" s="6"/>
      <c r="K80" s="6">
        <f t="shared" si="14"/>
        <v>0</v>
      </c>
      <c r="L80" s="7"/>
    </row>
    <row r="81" spans="2:12">
      <c r="B81" s="27"/>
      <c r="C81" s="30"/>
      <c r="D81" s="30"/>
      <c r="E81" s="44"/>
      <c r="F81" s="8" t="s">
        <v>17</v>
      </c>
      <c r="G81" s="9">
        <f>SUM(G77:G80)</f>
        <v>545.79999999999984</v>
      </c>
      <c r="H81" s="9">
        <f>SUM(H77:H80)</f>
        <v>388.89999999999992</v>
      </c>
      <c r="I81" s="9">
        <f>SUM(I77:I80)</f>
        <v>242.1</v>
      </c>
      <c r="J81" s="9">
        <f>SUM(J77:J80)</f>
        <v>472</v>
      </c>
      <c r="K81" s="9">
        <f>SUM(K77:K80)</f>
        <v>1648.7999999999997</v>
      </c>
      <c r="L81" s="10"/>
    </row>
    <row r="82" spans="2:12">
      <c r="B82" s="27"/>
      <c r="C82" s="30"/>
      <c r="D82" s="30"/>
      <c r="E82" s="42" t="s">
        <v>35</v>
      </c>
      <c r="F82" s="2" t="s">
        <v>13</v>
      </c>
      <c r="G82" s="3"/>
      <c r="H82" s="3"/>
      <c r="I82" s="3"/>
      <c r="J82" s="3"/>
      <c r="K82" s="3">
        <f>SUM(G82:J82)</f>
        <v>0</v>
      </c>
      <c r="L82" s="4"/>
    </row>
    <row r="83" spans="2:12">
      <c r="B83" s="27"/>
      <c r="C83" s="30"/>
      <c r="D83" s="30"/>
      <c r="E83" s="43"/>
      <c r="F83" s="5" t="s">
        <v>14</v>
      </c>
      <c r="G83" s="6"/>
      <c r="H83" s="6"/>
      <c r="I83" s="6"/>
      <c r="J83" s="6">
        <v>2003.1999999999998</v>
      </c>
      <c r="K83" s="6">
        <f t="shared" ref="K83:K85" si="15">SUM(G83:J83)</f>
        <v>2003.1999999999998</v>
      </c>
      <c r="L83" s="7"/>
    </row>
    <row r="84" spans="2:12">
      <c r="B84" s="27"/>
      <c r="C84" s="30"/>
      <c r="D84" s="30"/>
      <c r="E84" s="43"/>
      <c r="F84" s="5" t="s">
        <v>15</v>
      </c>
      <c r="G84" s="6">
        <v>2815.200000000003</v>
      </c>
      <c r="H84" s="6">
        <v>1675.1</v>
      </c>
      <c r="I84" s="6">
        <v>1456.2</v>
      </c>
      <c r="J84" s="6"/>
      <c r="K84" s="6">
        <f t="shared" si="15"/>
        <v>5946.5000000000027</v>
      </c>
      <c r="L84" s="7"/>
    </row>
    <row r="85" spans="2:12">
      <c r="B85" s="27"/>
      <c r="C85" s="30"/>
      <c r="D85" s="30"/>
      <c r="E85" s="43"/>
      <c r="F85" s="5" t="s">
        <v>16</v>
      </c>
      <c r="G85" s="6"/>
      <c r="H85" s="6"/>
      <c r="I85" s="6">
        <v>74.8</v>
      </c>
      <c r="J85" s="6"/>
      <c r="K85" s="6">
        <f t="shared" si="15"/>
        <v>74.8</v>
      </c>
      <c r="L85" s="7"/>
    </row>
    <row r="86" spans="2:12">
      <c r="B86" s="27"/>
      <c r="C86" s="30"/>
      <c r="D86" s="30"/>
      <c r="E86" s="44"/>
      <c r="F86" s="8" t="s">
        <v>17</v>
      </c>
      <c r="G86" s="9">
        <f>SUM(G82:G85)</f>
        <v>2815.200000000003</v>
      </c>
      <c r="H86" s="9">
        <f>SUM(H82:H85)</f>
        <v>1675.1</v>
      </c>
      <c r="I86" s="9">
        <f>SUM(I82:I85)</f>
        <v>1531</v>
      </c>
      <c r="J86" s="9">
        <f>SUM(J82:J85)</f>
        <v>2003.1999999999998</v>
      </c>
      <c r="K86" s="9">
        <f>SUM(K82:K85)</f>
        <v>8024.5000000000027</v>
      </c>
      <c r="L86" s="10"/>
    </row>
    <row r="87" spans="2:12">
      <c r="B87" s="27"/>
      <c r="C87" s="30"/>
      <c r="D87" s="30"/>
      <c r="E87" s="42" t="s">
        <v>37</v>
      </c>
      <c r="F87" s="2" t="s">
        <v>13</v>
      </c>
      <c r="G87" s="3"/>
      <c r="H87" s="3"/>
      <c r="I87" s="3"/>
      <c r="J87" s="3">
        <v>543</v>
      </c>
      <c r="K87" s="3">
        <f>SUM(G87:J87)</f>
        <v>543</v>
      </c>
      <c r="L87" s="4"/>
    </row>
    <row r="88" spans="2:12">
      <c r="B88" s="27"/>
      <c r="C88" s="30"/>
      <c r="D88" s="30"/>
      <c r="E88" s="43"/>
      <c r="F88" s="5" t="s">
        <v>14</v>
      </c>
      <c r="G88" s="6"/>
      <c r="H88" s="6"/>
      <c r="I88" s="6"/>
      <c r="J88" s="6">
        <v>230.7</v>
      </c>
      <c r="K88" s="6">
        <f t="shared" ref="K88:K90" si="16">SUM(G88:J88)</f>
        <v>230.7</v>
      </c>
      <c r="L88" s="7"/>
    </row>
    <row r="89" spans="2:12">
      <c r="B89" s="27"/>
      <c r="C89" s="30"/>
      <c r="D89" s="30"/>
      <c r="E89" s="43"/>
      <c r="F89" s="5" t="s">
        <v>15</v>
      </c>
      <c r="G89" s="6">
        <v>450.09999999999997</v>
      </c>
      <c r="H89" s="6">
        <v>119</v>
      </c>
      <c r="I89" s="6">
        <v>59.3</v>
      </c>
      <c r="J89" s="6"/>
      <c r="K89" s="6">
        <f t="shared" si="16"/>
        <v>628.39999999999986</v>
      </c>
      <c r="L89" s="7"/>
    </row>
    <row r="90" spans="2:12">
      <c r="B90" s="27"/>
      <c r="C90" s="30"/>
      <c r="D90" s="30"/>
      <c r="E90" s="43"/>
      <c r="F90" s="5" t="s">
        <v>16</v>
      </c>
      <c r="G90" s="6">
        <v>51.8</v>
      </c>
      <c r="H90" s="6">
        <v>45</v>
      </c>
      <c r="I90" s="6">
        <v>71.599999999999994</v>
      </c>
      <c r="J90" s="6">
        <v>725</v>
      </c>
      <c r="K90" s="6">
        <f t="shared" si="16"/>
        <v>893.4</v>
      </c>
      <c r="L90" s="7"/>
    </row>
    <row r="91" spans="2:12">
      <c r="B91" s="27"/>
      <c r="C91" s="30"/>
      <c r="D91" s="30"/>
      <c r="E91" s="44"/>
      <c r="F91" s="8" t="s">
        <v>17</v>
      </c>
      <c r="G91" s="9">
        <f>SUM(G87:G90)</f>
        <v>501.9</v>
      </c>
      <c r="H91" s="9">
        <f>SUM(H87:H90)</f>
        <v>164</v>
      </c>
      <c r="I91" s="9">
        <f>SUM(I87:I90)</f>
        <v>130.89999999999998</v>
      </c>
      <c r="J91" s="9">
        <f>SUM(J87:J90)</f>
        <v>1498.7</v>
      </c>
      <c r="K91" s="9">
        <f>SUM(K87:K90)</f>
        <v>2295.5</v>
      </c>
      <c r="L91" s="10"/>
    </row>
    <row r="92" spans="2:12">
      <c r="B92" s="27"/>
      <c r="C92" s="30"/>
      <c r="D92" s="30"/>
      <c r="E92" s="42" t="s">
        <v>38</v>
      </c>
      <c r="F92" s="2" t="s">
        <v>13</v>
      </c>
      <c r="G92" s="3"/>
      <c r="H92" s="3"/>
      <c r="I92" s="3"/>
      <c r="J92" s="3"/>
      <c r="K92" s="3">
        <f>SUM(G92:J92)</f>
        <v>0</v>
      </c>
      <c r="L92" s="4"/>
    </row>
    <row r="93" spans="2:12">
      <c r="B93" s="27"/>
      <c r="C93" s="30"/>
      <c r="D93" s="30"/>
      <c r="E93" s="43"/>
      <c r="F93" s="5" t="s">
        <v>14</v>
      </c>
      <c r="G93" s="6"/>
      <c r="H93" s="6"/>
      <c r="I93" s="6"/>
      <c r="J93" s="6">
        <v>242.5</v>
      </c>
      <c r="K93" s="6">
        <f t="shared" ref="K93:K95" si="17">SUM(G93:J93)</f>
        <v>242.5</v>
      </c>
      <c r="L93" s="7"/>
    </row>
    <row r="94" spans="2:12">
      <c r="B94" s="27"/>
      <c r="C94" s="30"/>
      <c r="D94" s="30"/>
      <c r="E94" s="43"/>
      <c r="F94" s="5" t="s">
        <v>15</v>
      </c>
      <c r="G94" s="6">
        <v>2649.6000000000004</v>
      </c>
      <c r="H94" s="6">
        <v>1640.7999999999995</v>
      </c>
      <c r="I94" s="6">
        <v>1110.8</v>
      </c>
      <c r="J94" s="6"/>
      <c r="K94" s="6">
        <f t="shared" si="17"/>
        <v>5401.2</v>
      </c>
      <c r="L94" s="7"/>
    </row>
    <row r="95" spans="2:12">
      <c r="B95" s="27"/>
      <c r="C95" s="30"/>
      <c r="D95" s="30"/>
      <c r="E95" s="43"/>
      <c r="F95" s="5" t="s">
        <v>16</v>
      </c>
      <c r="G95" s="6"/>
      <c r="H95" s="6">
        <v>40</v>
      </c>
      <c r="I95" s="6">
        <v>156</v>
      </c>
      <c r="J95" s="6">
        <v>400</v>
      </c>
      <c r="K95" s="6">
        <f t="shared" si="17"/>
        <v>596</v>
      </c>
      <c r="L95" s="7"/>
    </row>
    <row r="96" spans="2:12">
      <c r="B96" s="27"/>
      <c r="C96" s="30"/>
      <c r="D96" s="30"/>
      <c r="E96" s="44"/>
      <c r="F96" s="8" t="s">
        <v>17</v>
      </c>
      <c r="G96" s="9">
        <f>SUM(G92:G95)</f>
        <v>2649.6000000000004</v>
      </c>
      <c r="H96" s="9">
        <f>SUM(H92:H95)</f>
        <v>1680.7999999999995</v>
      </c>
      <c r="I96" s="9">
        <f>SUM(I92:I95)</f>
        <v>1266.8</v>
      </c>
      <c r="J96" s="9">
        <f>SUM(J92:J95)</f>
        <v>642.5</v>
      </c>
      <c r="K96" s="9">
        <f>SUM(K92:K95)</f>
        <v>6239.7</v>
      </c>
      <c r="L96" s="10"/>
    </row>
    <row r="97" spans="2:12">
      <c r="B97" s="27"/>
      <c r="C97" s="30"/>
      <c r="D97" s="30"/>
      <c r="E97" s="42" t="s">
        <v>39</v>
      </c>
      <c r="F97" s="2" t="s">
        <v>13</v>
      </c>
      <c r="G97" s="3"/>
      <c r="H97" s="3">
        <v>36.299999999999997</v>
      </c>
      <c r="I97" s="3"/>
      <c r="J97" s="3"/>
      <c r="K97" s="3">
        <f>SUM(G97:J97)</f>
        <v>36.299999999999997</v>
      </c>
      <c r="L97" s="4"/>
    </row>
    <row r="98" spans="2:12">
      <c r="B98" s="27"/>
      <c r="C98" s="30"/>
      <c r="D98" s="30"/>
      <c r="E98" s="43"/>
      <c r="F98" s="5" t="s">
        <v>14</v>
      </c>
      <c r="G98" s="6"/>
      <c r="H98" s="6"/>
      <c r="I98" s="6"/>
      <c r="J98" s="6">
        <v>472.5</v>
      </c>
      <c r="K98" s="6">
        <f t="shared" ref="K98:K100" si="18">SUM(G98:J98)</f>
        <v>472.5</v>
      </c>
      <c r="L98" s="7"/>
    </row>
    <row r="99" spans="2:12">
      <c r="B99" s="27"/>
      <c r="C99" s="30"/>
      <c r="D99" s="30"/>
      <c r="E99" s="43"/>
      <c r="F99" s="5" t="s">
        <v>15</v>
      </c>
      <c r="G99" s="6">
        <v>582.29999999999995</v>
      </c>
      <c r="H99" s="6">
        <v>337.20000000000005</v>
      </c>
      <c r="I99" s="6">
        <v>417.4</v>
      </c>
      <c r="J99" s="6"/>
      <c r="K99" s="6">
        <f t="shared" si="18"/>
        <v>1336.9</v>
      </c>
      <c r="L99" s="7"/>
    </row>
    <row r="100" spans="2:12">
      <c r="B100" s="27"/>
      <c r="C100" s="30"/>
      <c r="D100" s="30"/>
      <c r="E100" s="43"/>
      <c r="F100" s="5" t="s">
        <v>16</v>
      </c>
      <c r="G100" s="6">
        <v>20</v>
      </c>
      <c r="H100" s="6">
        <v>74.599999999999994</v>
      </c>
      <c r="I100" s="6">
        <v>421.9</v>
      </c>
      <c r="J100" s="6">
        <v>1117</v>
      </c>
      <c r="K100" s="6">
        <f t="shared" si="18"/>
        <v>1633.5</v>
      </c>
      <c r="L100" s="7"/>
    </row>
    <row r="101" spans="2:12">
      <c r="B101" s="27"/>
      <c r="C101" s="40"/>
      <c r="D101" s="30"/>
      <c r="E101" s="44"/>
      <c r="F101" s="8" t="s">
        <v>17</v>
      </c>
      <c r="G101" s="9">
        <f>SUM(G97:G100)</f>
        <v>602.29999999999995</v>
      </c>
      <c r="H101" s="9">
        <f>SUM(H97:H100)</f>
        <v>448.1</v>
      </c>
      <c r="I101" s="9">
        <f>SUM(I97:I100)</f>
        <v>839.3</v>
      </c>
      <c r="J101" s="9">
        <f>SUM(J97:J100)</f>
        <v>1589.5</v>
      </c>
      <c r="K101" s="9">
        <f>SUM(K97:K100)</f>
        <v>3479.2</v>
      </c>
      <c r="L101" s="10"/>
    </row>
    <row r="102" spans="2:12" ht="17.25" customHeight="1">
      <c r="B102" s="27"/>
      <c r="C102" s="29" t="s">
        <v>48</v>
      </c>
      <c r="D102" s="30"/>
      <c r="E102" s="42" t="s">
        <v>40</v>
      </c>
      <c r="F102" s="2" t="s">
        <v>13</v>
      </c>
      <c r="G102" s="3">
        <v>8.1999999999999993</v>
      </c>
      <c r="H102" s="3"/>
      <c r="I102" s="3"/>
      <c r="J102" s="3"/>
      <c r="K102" s="3">
        <f>SUM(G102:J102)</f>
        <v>8.1999999999999993</v>
      </c>
      <c r="L102" s="4"/>
    </row>
    <row r="103" spans="2:12">
      <c r="B103" s="27"/>
      <c r="C103" s="30"/>
      <c r="D103" s="30"/>
      <c r="E103" s="43"/>
      <c r="F103" s="5" t="s">
        <v>14</v>
      </c>
      <c r="G103" s="6"/>
      <c r="H103" s="6"/>
      <c r="I103" s="6"/>
      <c r="J103" s="6">
        <v>959.4</v>
      </c>
      <c r="K103" s="6">
        <f t="shared" ref="K103:K105" si="19">SUM(G103:J103)</f>
        <v>959.4</v>
      </c>
      <c r="L103" s="7"/>
    </row>
    <row r="104" spans="2:12">
      <c r="B104" s="27"/>
      <c r="C104" s="30"/>
      <c r="D104" s="30"/>
      <c r="E104" s="43"/>
      <c r="F104" s="5" t="s">
        <v>15</v>
      </c>
      <c r="G104" s="6">
        <v>1080.8999999999999</v>
      </c>
      <c r="H104" s="6">
        <v>938.1</v>
      </c>
      <c r="I104" s="6">
        <v>1027.6000000000001</v>
      </c>
      <c r="J104" s="6"/>
      <c r="K104" s="6">
        <f t="shared" si="19"/>
        <v>3046.6000000000004</v>
      </c>
      <c r="L104" s="7"/>
    </row>
    <row r="105" spans="2:12">
      <c r="B105" s="27"/>
      <c r="C105" s="30"/>
      <c r="D105" s="30"/>
      <c r="E105" s="43"/>
      <c r="F105" s="5" t="s">
        <v>16</v>
      </c>
      <c r="G105" s="6">
        <v>99.4</v>
      </c>
      <c r="H105" s="6">
        <v>224.5</v>
      </c>
      <c r="I105" s="6">
        <v>414.8</v>
      </c>
      <c r="J105" s="6">
        <v>1197</v>
      </c>
      <c r="K105" s="6">
        <f t="shared" si="19"/>
        <v>1935.7</v>
      </c>
      <c r="L105" s="7"/>
    </row>
    <row r="106" spans="2:12">
      <c r="B106" s="27"/>
      <c r="C106" s="30"/>
      <c r="D106" s="30"/>
      <c r="E106" s="44"/>
      <c r="F106" s="8" t="s">
        <v>17</v>
      </c>
      <c r="G106" s="9">
        <f>SUM(G102:G105)</f>
        <v>1188.5</v>
      </c>
      <c r="H106" s="9">
        <f>SUM(H102:H105)</f>
        <v>1162.5999999999999</v>
      </c>
      <c r="I106" s="9">
        <f>SUM(I102:I105)</f>
        <v>1442.4</v>
      </c>
      <c r="J106" s="9">
        <f>SUM(J102:J105)</f>
        <v>2156.4</v>
      </c>
      <c r="K106" s="9">
        <f>SUM(K102:K105)</f>
        <v>5949.9000000000005</v>
      </c>
      <c r="L106" s="10"/>
    </row>
    <row r="107" spans="2:12">
      <c r="B107" s="27"/>
      <c r="C107" s="30"/>
      <c r="D107" s="30"/>
      <c r="E107" s="42" t="s">
        <v>41</v>
      </c>
      <c r="F107" s="2" t="s">
        <v>13</v>
      </c>
      <c r="G107" s="3"/>
      <c r="H107" s="3"/>
      <c r="I107" s="3"/>
      <c r="J107" s="3"/>
      <c r="K107" s="3">
        <f>SUM(G107:J107)</f>
        <v>0</v>
      </c>
      <c r="L107" s="4"/>
    </row>
    <row r="108" spans="2:12">
      <c r="B108" s="27"/>
      <c r="C108" s="30"/>
      <c r="D108" s="30"/>
      <c r="E108" s="43"/>
      <c r="F108" s="5" t="s">
        <v>14</v>
      </c>
      <c r="G108" s="6"/>
      <c r="H108" s="6"/>
      <c r="I108" s="6"/>
      <c r="J108" s="6">
        <v>2204.0000000000005</v>
      </c>
      <c r="K108" s="6">
        <f t="shared" ref="K108:K110" si="20">SUM(G108:J108)</f>
        <v>2204.0000000000005</v>
      </c>
      <c r="L108" s="7"/>
    </row>
    <row r="109" spans="2:12">
      <c r="B109" s="27"/>
      <c r="C109" s="30"/>
      <c r="D109" s="30"/>
      <c r="E109" s="43"/>
      <c r="F109" s="5" t="s">
        <v>15</v>
      </c>
      <c r="G109" s="6">
        <v>1243.1000000000004</v>
      </c>
      <c r="H109" s="6">
        <v>897.09999999999991</v>
      </c>
      <c r="I109" s="6">
        <v>998.50000000000011</v>
      </c>
      <c r="J109" s="6">
        <v>163.4</v>
      </c>
      <c r="K109" s="6">
        <f t="shared" si="20"/>
        <v>3302.1000000000004</v>
      </c>
      <c r="L109" s="7"/>
    </row>
    <row r="110" spans="2:12">
      <c r="B110" s="27"/>
      <c r="C110" s="30"/>
      <c r="D110" s="30"/>
      <c r="E110" s="43"/>
      <c r="F110" s="5" t="s">
        <v>16</v>
      </c>
      <c r="G110" s="6">
        <v>60.1</v>
      </c>
      <c r="H110" s="6">
        <v>33</v>
      </c>
      <c r="I110" s="6">
        <v>50</v>
      </c>
      <c r="J110" s="6">
        <v>801</v>
      </c>
      <c r="K110" s="6">
        <f t="shared" si="20"/>
        <v>944.1</v>
      </c>
      <c r="L110" s="7"/>
    </row>
    <row r="111" spans="2:12">
      <c r="B111" s="27"/>
      <c r="C111" s="30"/>
      <c r="D111" s="30"/>
      <c r="E111" s="44"/>
      <c r="F111" s="8" t="s">
        <v>17</v>
      </c>
      <c r="G111" s="9">
        <f>SUM(G107:G110)</f>
        <v>1303.2000000000003</v>
      </c>
      <c r="H111" s="9">
        <f>SUM(H107:H110)</f>
        <v>930.09999999999991</v>
      </c>
      <c r="I111" s="9">
        <f>SUM(I107:I110)</f>
        <v>1048.5</v>
      </c>
      <c r="J111" s="9">
        <f>SUM(J107:J110)</f>
        <v>3168.4000000000005</v>
      </c>
      <c r="K111" s="9">
        <f>SUM(K107:K110)</f>
        <v>6450.2000000000007</v>
      </c>
      <c r="L111" s="10"/>
    </row>
    <row r="112" spans="2:12">
      <c r="B112" s="27"/>
      <c r="C112" s="30"/>
      <c r="D112" s="30"/>
      <c r="E112" s="42" t="s">
        <v>42</v>
      </c>
      <c r="F112" s="2" t="s">
        <v>13</v>
      </c>
      <c r="G112" s="3">
        <v>59.2</v>
      </c>
      <c r="H112" s="3"/>
      <c r="I112" s="3"/>
      <c r="J112" s="3">
        <v>701.5</v>
      </c>
      <c r="K112" s="3">
        <f>SUM(G112:J112)</f>
        <v>760.7</v>
      </c>
      <c r="L112" s="4"/>
    </row>
    <row r="113" spans="2:12">
      <c r="B113" s="27"/>
      <c r="C113" s="30"/>
      <c r="D113" s="30"/>
      <c r="E113" s="43"/>
      <c r="F113" s="5" t="s">
        <v>14</v>
      </c>
      <c r="G113" s="6"/>
      <c r="H113" s="6"/>
      <c r="I113" s="6"/>
      <c r="J113" s="6">
        <v>13532.100000000002</v>
      </c>
      <c r="K113" s="6">
        <f t="shared" ref="K113:K115" si="21">SUM(G113:J113)</f>
        <v>13532.100000000002</v>
      </c>
      <c r="L113" s="7"/>
    </row>
    <row r="114" spans="2:12">
      <c r="B114" s="27"/>
      <c r="C114" s="30"/>
      <c r="D114" s="30"/>
      <c r="E114" s="43"/>
      <c r="F114" s="5" t="s">
        <v>15</v>
      </c>
      <c r="G114" s="6">
        <v>7889.7999999999947</v>
      </c>
      <c r="H114" s="6">
        <v>8904.2000000000025</v>
      </c>
      <c r="I114" s="6">
        <v>12438.199999999999</v>
      </c>
      <c r="J114" s="6"/>
      <c r="K114" s="6">
        <f t="shared" si="21"/>
        <v>29232.199999999997</v>
      </c>
      <c r="L114" s="7"/>
    </row>
    <row r="115" spans="2:12">
      <c r="B115" s="27"/>
      <c r="C115" s="30"/>
      <c r="D115" s="30"/>
      <c r="E115" s="43"/>
      <c r="F115" s="5" t="s">
        <v>16</v>
      </c>
      <c r="G115" s="6"/>
      <c r="H115" s="6"/>
      <c r="I115" s="6">
        <v>149.4</v>
      </c>
      <c r="J115" s="6"/>
      <c r="K115" s="6">
        <f t="shared" si="21"/>
        <v>149.4</v>
      </c>
      <c r="L115" s="7"/>
    </row>
    <row r="116" spans="2:12">
      <c r="B116" s="27"/>
      <c r="C116" s="30"/>
      <c r="D116" s="30"/>
      <c r="E116" s="44"/>
      <c r="F116" s="8" t="s">
        <v>17</v>
      </c>
      <c r="G116" s="9">
        <f>SUM(G112:G115)</f>
        <v>7948.9999999999945</v>
      </c>
      <c r="H116" s="9">
        <f>SUM(H112:H115)</f>
        <v>8904.2000000000025</v>
      </c>
      <c r="I116" s="9">
        <f>SUM(I112:I115)</f>
        <v>12587.599999999999</v>
      </c>
      <c r="J116" s="9">
        <f>SUM(J112:J115)</f>
        <v>14233.600000000002</v>
      </c>
      <c r="K116" s="9">
        <f>SUM(K112:K115)</f>
        <v>43674.400000000001</v>
      </c>
      <c r="L116" s="10"/>
    </row>
    <row r="117" spans="2:12">
      <c r="B117" s="27"/>
      <c r="C117" s="30"/>
      <c r="D117" s="30"/>
      <c r="E117" s="42" t="s">
        <v>43</v>
      </c>
      <c r="F117" s="2" t="s">
        <v>13</v>
      </c>
      <c r="G117" s="3">
        <v>45.2</v>
      </c>
      <c r="H117" s="3">
        <v>150.20000000000002</v>
      </c>
      <c r="I117" s="3">
        <v>380.5</v>
      </c>
      <c r="J117" s="3">
        <v>555.9</v>
      </c>
      <c r="K117" s="3">
        <f>SUM(G117:J117)</f>
        <v>1131.8000000000002</v>
      </c>
      <c r="L117" s="4"/>
    </row>
    <row r="118" spans="2:12">
      <c r="B118" s="27"/>
      <c r="C118" s="30"/>
      <c r="D118" s="30"/>
      <c r="E118" s="43"/>
      <c r="F118" s="5" t="s">
        <v>14</v>
      </c>
      <c r="G118" s="6"/>
      <c r="H118" s="6"/>
      <c r="I118" s="6"/>
      <c r="J118" s="6">
        <v>8162.0999999999985</v>
      </c>
      <c r="K118" s="6">
        <f t="shared" ref="K118:K120" si="22">SUM(G118:J118)</f>
        <v>8162.0999999999985</v>
      </c>
      <c r="L118" s="7"/>
    </row>
    <row r="119" spans="2:12">
      <c r="B119" s="27"/>
      <c r="C119" s="30"/>
      <c r="D119" s="30"/>
      <c r="E119" s="43"/>
      <c r="F119" s="5" t="s">
        <v>15</v>
      </c>
      <c r="G119" s="6">
        <v>8702.5999999999967</v>
      </c>
      <c r="H119" s="6">
        <v>8786.9000000000033</v>
      </c>
      <c r="I119" s="6">
        <v>13203.399999999998</v>
      </c>
      <c r="J119" s="6"/>
      <c r="K119" s="6">
        <f t="shared" si="22"/>
        <v>30692.899999999998</v>
      </c>
      <c r="L119" s="7"/>
    </row>
    <row r="120" spans="2:12">
      <c r="B120" s="27"/>
      <c r="C120" s="30"/>
      <c r="D120" s="30"/>
      <c r="E120" s="43"/>
      <c r="F120" s="5" t="s">
        <v>16</v>
      </c>
      <c r="G120" s="6"/>
      <c r="H120" s="6">
        <v>43</v>
      </c>
      <c r="I120" s="6"/>
      <c r="J120" s="6"/>
      <c r="K120" s="6">
        <f t="shared" si="22"/>
        <v>43</v>
      </c>
      <c r="L120" s="7"/>
    </row>
    <row r="121" spans="2:12">
      <c r="B121" s="27"/>
      <c r="C121" s="30"/>
      <c r="D121" s="30"/>
      <c r="E121" s="44"/>
      <c r="F121" s="8" t="s">
        <v>17</v>
      </c>
      <c r="G121" s="9">
        <f>SUM(G117:G120)</f>
        <v>8747.7999999999975</v>
      </c>
      <c r="H121" s="9">
        <f>SUM(H117:H120)</f>
        <v>8980.100000000004</v>
      </c>
      <c r="I121" s="9">
        <f>SUM(I117:I120)</f>
        <v>13583.899999999998</v>
      </c>
      <c r="J121" s="9">
        <f>SUM(J117:J120)</f>
        <v>8717.9999999999982</v>
      </c>
      <c r="K121" s="9">
        <f>SUM(K117:K120)</f>
        <v>40029.799999999996</v>
      </c>
      <c r="L121" s="10"/>
    </row>
    <row r="122" spans="2:12">
      <c r="B122" s="27"/>
      <c r="C122" s="30"/>
      <c r="D122" s="30"/>
      <c r="E122" s="42" t="s">
        <v>44</v>
      </c>
      <c r="F122" s="2" t="s">
        <v>13</v>
      </c>
      <c r="G122" s="3"/>
      <c r="H122" s="3"/>
      <c r="I122" s="3">
        <v>85.7</v>
      </c>
      <c r="J122" s="3">
        <v>337.8</v>
      </c>
      <c r="K122" s="3">
        <f>SUM(G122:J122)</f>
        <v>423.5</v>
      </c>
      <c r="L122" s="4"/>
    </row>
    <row r="123" spans="2:12">
      <c r="B123" s="27"/>
      <c r="C123" s="30"/>
      <c r="D123" s="30"/>
      <c r="E123" s="43"/>
      <c r="F123" s="5" t="s">
        <v>14</v>
      </c>
      <c r="G123" s="6"/>
      <c r="H123" s="6"/>
      <c r="I123" s="6"/>
      <c r="J123" s="6">
        <v>10299.800000000001</v>
      </c>
      <c r="K123" s="6">
        <f t="shared" ref="K123:K125" si="23">SUM(G123:J123)</f>
        <v>10299.800000000001</v>
      </c>
      <c r="L123" s="7"/>
    </row>
    <row r="124" spans="2:12">
      <c r="B124" s="27"/>
      <c r="C124" s="30"/>
      <c r="D124" s="30"/>
      <c r="E124" s="43"/>
      <c r="F124" s="5" t="s">
        <v>15</v>
      </c>
      <c r="G124" s="6">
        <v>9369.9999999999927</v>
      </c>
      <c r="H124" s="6">
        <v>7923.0000000000018</v>
      </c>
      <c r="I124" s="6">
        <v>9759.0000000000018</v>
      </c>
      <c r="J124" s="6"/>
      <c r="K124" s="6">
        <f t="shared" si="23"/>
        <v>27051.999999999993</v>
      </c>
      <c r="L124" s="7"/>
    </row>
    <row r="125" spans="2:12">
      <c r="B125" s="27"/>
      <c r="C125" s="30"/>
      <c r="D125" s="30"/>
      <c r="E125" s="43"/>
      <c r="F125" s="5" t="s">
        <v>16</v>
      </c>
      <c r="G125" s="6"/>
      <c r="H125" s="6"/>
      <c r="I125" s="6"/>
      <c r="J125" s="6"/>
      <c r="K125" s="6">
        <f t="shared" si="23"/>
        <v>0</v>
      </c>
      <c r="L125" s="7"/>
    </row>
    <row r="126" spans="2:12">
      <c r="B126" s="27"/>
      <c r="C126" s="30"/>
      <c r="D126" s="30"/>
      <c r="E126" s="44"/>
      <c r="F126" s="8" t="s">
        <v>17</v>
      </c>
      <c r="G126" s="9">
        <f>SUM(G122:G125)</f>
        <v>9369.9999999999927</v>
      </c>
      <c r="H126" s="9">
        <f>SUM(H122:H125)</f>
        <v>7923.0000000000018</v>
      </c>
      <c r="I126" s="9">
        <f>SUM(I122:I125)</f>
        <v>9844.7000000000025</v>
      </c>
      <c r="J126" s="9">
        <f>SUM(J122:J125)</f>
        <v>10637.6</v>
      </c>
      <c r="K126" s="9">
        <f>SUM(K122:K125)</f>
        <v>37775.299999999996</v>
      </c>
      <c r="L126" s="10"/>
    </row>
    <row r="127" spans="2:12">
      <c r="B127" s="27"/>
      <c r="C127" s="30"/>
      <c r="D127" s="30"/>
      <c r="E127" s="42" t="s">
        <v>45</v>
      </c>
      <c r="F127" s="2" t="s">
        <v>13</v>
      </c>
      <c r="G127" s="3"/>
      <c r="H127" s="3"/>
      <c r="I127" s="3"/>
      <c r="J127" s="3"/>
      <c r="K127" s="3">
        <f>SUM(G127:J127)</f>
        <v>0</v>
      </c>
      <c r="L127" s="4"/>
    </row>
    <row r="128" spans="2:12">
      <c r="B128" s="27"/>
      <c r="C128" s="30"/>
      <c r="D128" s="30"/>
      <c r="E128" s="43"/>
      <c r="F128" s="5" t="s">
        <v>14</v>
      </c>
      <c r="G128" s="6"/>
      <c r="H128" s="6"/>
      <c r="I128" s="6"/>
      <c r="J128" s="6"/>
      <c r="K128" s="6">
        <f t="shared" ref="K128:K130" si="24">SUM(G128:J128)</f>
        <v>0</v>
      </c>
      <c r="L128" s="7"/>
    </row>
    <row r="129" spans="2:12">
      <c r="B129" s="27"/>
      <c r="C129" s="30"/>
      <c r="D129" s="30"/>
      <c r="E129" s="43"/>
      <c r="F129" s="5" t="s">
        <v>15</v>
      </c>
      <c r="G129" s="6">
        <v>530.20000000000005</v>
      </c>
      <c r="H129" s="6">
        <v>263.79999999999995</v>
      </c>
      <c r="I129" s="6">
        <v>170.3</v>
      </c>
      <c r="J129" s="6"/>
      <c r="K129" s="6">
        <f t="shared" si="24"/>
        <v>964.3</v>
      </c>
      <c r="L129" s="7"/>
    </row>
    <row r="130" spans="2:12">
      <c r="B130" s="27"/>
      <c r="C130" s="30"/>
      <c r="D130" s="30"/>
      <c r="E130" s="43"/>
      <c r="F130" s="5" t="s">
        <v>16</v>
      </c>
      <c r="G130" s="6"/>
      <c r="H130" s="6"/>
      <c r="I130" s="6"/>
      <c r="J130" s="6"/>
      <c r="K130" s="6">
        <f t="shared" si="24"/>
        <v>0</v>
      </c>
      <c r="L130" s="7"/>
    </row>
    <row r="131" spans="2:12">
      <c r="B131" s="27"/>
      <c r="C131" s="30"/>
      <c r="D131" s="30"/>
      <c r="E131" s="44"/>
      <c r="F131" s="8" t="s">
        <v>17</v>
      </c>
      <c r="G131" s="9">
        <f>SUM(G127:G130)</f>
        <v>530.20000000000005</v>
      </c>
      <c r="H131" s="9">
        <f>SUM(H127:H130)</f>
        <v>263.79999999999995</v>
      </c>
      <c r="I131" s="9">
        <f>SUM(I127:I130)</f>
        <v>170.3</v>
      </c>
      <c r="J131" s="9">
        <f>SUM(J127:J130)</f>
        <v>0</v>
      </c>
      <c r="K131" s="9">
        <f>SUM(K127:K130)</f>
        <v>964.3</v>
      </c>
      <c r="L131" s="10"/>
    </row>
    <row r="132" spans="2:12">
      <c r="B132" s="27"/>
      <c r="C132" s="30"/>
      <c r="D132" s="30"/>
      <c r="E132" s="42" t="s">
        <v>46</v>
      </c>
      <c r="F132" s="2" t="s">
        <v>13</v>
      </c>
      <c r="G132" s="3"/>
      <c r="H132" s="3"/>
      <c r="I132" s="3"/>
      <c r="J132" s="3"/>
      <c r="K132" s="3">
        <f>SUM(G132:J132)</f>
        <v>0</v>
      </c>
      <c r="L132" s="4"/>
    </row>
    <row r="133" spans="2:12">
      <c r="B133" s="27"/>
      <c r="C133" s="30"/>
      <c r="D133" s="30"/>
      <c r="E133" s="43"/>
      <c r="F133" s="5" t="s">
        <v>14</v>
      </c>
      <c r="G133" s="6"/>
      <c r="H133" s="6"/>
      <c r="I133" s="6"/>
      <c r="J133" s="6">
        <v>1522.2999999999997</v>
      </c>
      <c r="K133" s="6">
        <f t="shared" ref="K133:K135" si="25">SUM(G133:J133)</f>
        <v>1522.2999999999997</v>
      </c>
      <c r="L133" s="7"/>
    </row>
    <row r="134" spans="2:12">
      <c r="B134" s="27"/>
      <c r="C134" s="30"/>
      <c r="D134" s="30"/>
      <c r="E134" s="43"/>
      <c r="F134" s="5" t="s">
        <v>15</v>
      </c>
      <c r="G134" s="6">
        <v>2679.4000000000005</v>
      </c>
      <c r="H134" s="6">
        <v>1696.6000000000004</v>
      </c>
      <c r="I134" s="6">
        <v>1828.6999999999996</v>
      </c>
      <c r="J134" s="6"/>
      <c r="K134" s="6">
        <f t="shared" si="25"/>
        <v>6204.7000000000007</v>
      </c>
      <c r="L134" s="7"/>
    </row>
    <row r="135" spans="2:12">
      <c r="B135" s="27"/>
      <c r="C135" s="30"/>
      <c r="D135" s="30"/>
      <c r="E135" s="43"/>
      <c r="F135" s="5" t="s">
        <v>16</v>
      </c>
      <c r="G135" s="6">
        <v>7.2</v>
      </c>
      <c r="H135" s="6"/>
      <c r="I135" s="6">
        <v>350.2</v>
      </c>
      <c r="J135" s="6"/>
      <c r="K135" s="6">
        <f t="shared" si="25"/>
        <v>357.4</v>
      </c>
      <c r="L135" s="7"/>
    </row>
    <row r="136" spans="2:12">
      <c r="B136" s="27"/>
      <c r="C136" s="30"/>
      <c r="D136" s="30"/>
      <c r="E136" s="44"/>
      <c r="F136" s="8" t="s">
        <v>17</v>
      </c>
      <c r="G136" s="9">
        <f>SUM(G132:G135)</f>
        <v>2686.6000000000004</v>
      </c>
      <c r="H136" s="9">
        <f>SUM(H132:H135)</f>
        <v>1696.6000000000004</v>
      </c>
      <c r="I136" s="9">
        <f>SUM(I132:I135)</f>
        <v>2178.8999999999996</v>
      </c>
      <c r="J136" s="9">
        <f>SUM(J132:J135)</f>
        <v>1522.2999999999997</v>
      </c>
      <c r="K136" s="9">
        <f>SUM(K132:K135)</f>
        <v>8084.4</v>
      </c>
      <c r="L136" s="10"/>
    </row>
    <row r="137" spans="2:12">
      <c r="B137" s="27"/>
      <c r="C137" s="40"/>
      <c r="D137" s="41"/>
      <c r="E137" s="45"/>
      <c r="F137" s="25"/>
      <c r="G137" s="9">
        <f>SUM(G136,G131,G126,G121,G116,G111,G106,G101,G96,G91,G86,G81,G76,G71,G66,G61,G56,G51,G46,G41,G36,G31,G26,G21,G16,G11)</f>
        <v>58712.2</v>
      </c>
      <c r="H137" s="9">
        <f>SUM(H136,H131,H126,H121,H116,H111,H106,H101,H96,H91,H86,H81,H76,H71,H66,H61,H56,H51,H46,H41,H36,H31,H26,H21,H16,H11)</f>
        <v>54447.200000000004</v>
      </c>
      <c r="I137" s="9">
        <f>SUM(I136,I131,I126,I121,I116,I111,I106,I101,I96,I91,I86,I81,I76,I71,I66,I61,I56,I51,I46,I41,I36,I31,I26,I21,I16,I11)</f>
        <v>83158.8</v>
      </c>
      <c r="J137" s="9">
        <f>SUM(J136,J131,J126,J121,J116,J111,J106,J101,J96,J91,J86,J81,J76,J71,J66,J61,J56,J51,J46,J41,J36,J31,J26,J21,J16,J11)</f>
        <v>120861.79999999999</v>
      </c>
      <c r="K137" s="9">
        <f>SUM(K136,K131,K126,K121,K116,K111,K106,K101,K96,K91,K86,K81,K76,K71,K66,K61,K56,K51,K46,K41,K36,K31,K26,K21,K16,K11)</f>
        <v>317179.99999999994</v>
      </c>
      <c r="L137" s="11"/>
    </row>
    <row r="138" spans="2:12">
      <c r="B138" s="27"/>
      <c r="C138" s="30" t="s">
        <v>57</v>
      </c>
      <c r="D138" s="31" t="s">
        <v>50</v>
      </c>
      <c r="E138" s="29" t="s">
        <v>49</v>
      </c>
      <c r="F138" s="2" t="s">
        <v>13</v>
      </c>
      <c r="G138" s="3"/>
      <c r="H138" s="3"/>
      <c r="I138" s="3">
        <v>148.5</v>
      </c>
      <c r="J138" s="3">
        <v>2898.4</v>
      </c>
      <c r="K138" s="3">
        <f>SUM(G138:J138)</f>
        <v>3046.9</v>
      </c>
      <c r="L138" s="4"/>
    </row>
    <row r="139" spans="2:12">
      <c r="B139" s="27"/>
      <c r="C139" s="30"/>
      <c r="D139" s="32"/>
      <c r="E139" s="30"/>
      <c r="F139" s="5" t="s">
        <v>14</v>
      </c>
      <c r="G139" s="6"/>
      <c r="H139" s="6"/>
      <c r="I139" s="6"/>
      <c r="J139" s="6">
        <v>28935.599999999995</v>
      </c>
      <c r="K139" s="6">
        <f t="shared" ref="K139:K141" si="26">SUM(G139:J139)</f>
        <v>28935.599999999995</v>
      </c>
      <c r="L139" s="7"/>
    </row>
    <row r="140" spans="2:12">
      <c r="B140" s="27"/>
      <c r="C140" s="30"/>
      <c r="D140" s="32"/>
      <c r="E140" s="30"/>
      <c r="F140" s="5" t="s">
        <v>15</v>
      </c>
      <c r="G140" s="6"/>
      <c r="H140" s="6"/>
      <c r="I140" s="6"/>
      <c r="J140" s="6"/>
      <c r="K140" s="6">
        <f t="shared" si="26"/>
        <v>0</v>
      </c>
      <c r="L140" s="7"/>
    </row>
    <row r="141" spans="2:12">
      <c r="B141" s="27"/>
      <c r="C141" s="30"/>
      <c r="D141" s="32"/>
      <c r="E141" s="30"/>
      <c r="F141" s="5" t="s">
        <v>16</v>
      </c>
      <c r="G141" s="6">
        <v>353.99999999999994</v>
      </c>
      <c r="H141" s="6">
        <v>776.49999999999989</v>
      </c>
      <c r="I141" s="6">
        <v>3565.2000000000007</v>
      </c>
      <c r="J141" s="6"/>
      <c r="K141" s="6">
        <f t="shared" si="26"/>
        <v>4695.7000000000007</v>
      </c>
      <c r="L141" s="7"/>
    </row>
    <row r="142" spans="2:12">
      <c r="B142" s="27"/>
      <c r="C142" s="30"/>
      <c r="D142" s="33"/>
      <c r="E142" s="36" t="s">
        <v>17</v>
      </c>
      <c r="F142" s="37"/>
      <c r="G142" s="9">
        <f>SUM(G138:G141)</f>
        <v>353.99999999999994</v>
      </c>
      <c r="H142" s="9">
        <f>SUM(H138:H141)</f>
        <v>776.49999999999989</v>
      </c>
      <c r="I142" s="9">
        <f>SUM(I138:I141)</f>
        <v>3713.7000000000007</v>
      </c>
      <c r="J142" s="9">
        <f>SUM(J138:J141)</f>
        <v>31833.999999999996</v>
      </c>
      <c r="K142" s="9">
        <f>SUM(K138:K141)</f>
        <v>36678.199999999997</v>
      </c>
      <c r="L142" s="10"/>
    </row>
    <row r="143" spans="2:12">
      <c r="B143" s="27"/>
      <c r="C143" s="30"/>
      <c r="D143" s="31" t="s">
        <v>51</v>
      </c>
      <c r="E143" s="29" t="s">
        <v>52</v>
      </c>
      <c r="F143" s="2" t="s">
        <v>13</v>
      </c>
      <c r="G143" s="3"/>
      <c r="H143" s="3">
        <v>33.6</v>
      </c>
      <c r="I143" s="3">
        <v>228.3</v>
      </c>
      <c r="J143" s="3">
        <v>11139.6</v>
      </c>
      <c r="K143" s="3">
        <f>SUM(G143:J143)</f>
        <v>11401.5</v>
      </c>
      <c r="L143" s="4"/>
    </row>
    <row r="144" spans="2:12">
      <c r="B144" s="27"/>
      <c r="C144" s="30"/>
      <c r="D144" s="32"/>
      <c r="E144" s="30"/>
      <c r="F144" s="5" t="s">
        <v>14</v>
      </c>
      <c r="G144" s="6"/>
      <c r="H144" s="6"/>
      <c r="I144" s="6"/>
      <c r="J144" s="6">
        <v>56261.999999999985</v>
      </c>
      <c r="K144" s="6">
        <f t="shared" ref="K144:K146" si="27">SUM(G144:J144)</f>
        <v>56261.999999999985</v>
      </c>
      <c r="L144" s="7"/>
    </row>
    <row r="145" spans="2:12">
      <c r="B145" s="27"/>
      <c r="C145" s="30"/>
      <c r="D145" s="32"/>
      <c r="E145" s="30"/>
      <c r="F145" s="5" t="s">
        <v>15</v>
      </c>
      <c r="G145" s="6">
        <v>2482.3000000000015</v>
      </c>
      <c r="H145" s="6">
        <v>5078.5000000000009</v>
      </c>
      <c r="I145" s="6">
        <v>17050.699999999997</v>
      </c>
      <c r="J145" s="6">
        <v>112.1</v>
      </c>
      <c r="K145" s="6">
        <f t="shared" si="27"/>
        <v>24723.599999999999</v>
      </c>
      <c r="L145" s="7"/>
    </row>
    <row r="146" spans="2:12">
      <c r="B146" s="27"/>
      <c r="C146" s="30"/>
      <c r="D146" s="32"/>
      <c r="E146" s="30"/>
      <c r="F146" s="5" t="s">
        <v>16</v>
      </c>
      <c r="G146" s="6"/>
      <c r="H146" s="6"/>
      <c r="I146" s="6"/>
      <c r="J146" s="6"/>
      <c r="K146" s="6">
        <f t="shared" si="27"/>
        <v>0</v>
      </c>
      <c r="L146" s="7"/>
    </row>
    <row r="147" spans="2:12">
      <c r="B147" s="27"/>
      <c r="C147" s="30"/>
      <c r="D147" s="33"/>
      <c r="E147" s="36" t="s">
        <v>17</v>
      </c>
      <c r="F147" s="37"/>
      <c r="G147" s="9">
        <f>SUM(G143:G146)</f>
        <v>2482.3000000000015</v>
      </c>
      <c r="H147" s="9">
        <f>SUM(H143:H146)</f>
        <v>5112.1000000000013</v>
      </c>
      <c r="I147" s="9">
        <f>SUM(I143:I146)</f>
        <v>17278.999999999996</v>
      </c>
      <c r="J147" s="9">
        <f>SUM(J143:J146)</f>
        <v>67513.7</v>
      </c>
      <c r="K147" s="9">
        <f>SUM(K143:K146)</f>
        <v>92387.099999999977</v>
      </c>
      <c r="L147" s="10"/>
    </row>
    <row r="148" spans="2:12">
      <c r="B148" s="27"/>
      <c r="C148" s="30"/>
      <c r="D148" s="31" t="s">
        <v>53</v>
      </c>
      <c r="E148" s="29" t="s">
        <v>54</v>
      </c>
      <c r="F148" s="2" t="s">
        <v>13</v>
      </c>
      <c r="G148" s="3"/>
      <c r="H148" s="3"/>
      <c r="I148" s="3"/>
      <c r="J148" s="3">
        <v>13951</v>
      </c>
      <c r="K148" s="3">
        <f>SUM(G148:J148)</f>
        <v>13951</v>
      </c>
      <c r="L148" s="4"/>
    </row>
    <row r="149" spans="2:12">
      <c r="B149" s="27"/>
      <c r="C149" s="30"/>
      <c r="D149" s="32"/>
      <c r="E149" s="30"/>
      <c r="F149" s="5" t="s">
        <v>14</v>
      </c>
      <c r="G149" s="6"/>
      <c r="H149" s="6"/>
      <c r="I149" s="6"/>
      <c r="J149" s="6"/>
      <c r="K149" s="6">
        <f t="shared" ref="K149:K151" si="28">SUM(G149:J149)</f>
        <v>0</v>
      </c>
      <c r="L149" s="7"/>
    </row>
    <row r="150" spans="2:12">
      <c r="B150" s="27"/>
      <c r="C150" s="30"/>
      <c r="D150" s="32"/>
      <c r="E150" s="30"/>
      <c r="F150" s="5" t="s">
        <v>15</v>
      </c>
      <c r="G150" s="6"/>
      <c r="H150" s="6"/>
      <c r="I150" s="6"/>
      <c r="J150" s="6"/>
      <c r="K150" s="6">
        <f t="shared" si="28"/>
        <v>0</v>
      </c>
      <c r="L150" s="7"/>
    </row>
    <row r="151" spans="2:12">
      <c r="B151" s="27"/>
      <c r="C151" s="30"/>
      <c r="D151" s="32"/>
      <c r="E151" s="30"/>
      <c r="F151" s="5" t="s">
        <v>16</v>
      </c>
      <c r="G151" s="6"/>
      <c r="H151" s="6">
        <v>144</v>
      </c>
      <c r="I151" s="6">
        <v>1381</v>
      </c>
      <c r="J151" s="6">
        <v>104557</v>
      </c>
      <c r="K151" s="6">
        <f t="shared" si="28"/>
        <v>106082</v>
      </c>
      <c r="L151" s="7"/>
    </row>
    <row r="152" spans="2:12">
      <c r="B152" s="27"/>
      <c r="C152" s="30"/>
      <c r="D152" s="33"/>
      <c r="E152" s="36" t="s">
        <v>17</v>
      </c>
      <c r="F152" s="37"/>
      <c r="G152" s="9">
        <f>SUM(G148:G151)</f>
        <v>0</v>
      </c>
      <c r="H152" s="9">
        <f>SUM(H148:H151)</f>
        <v>144</v>
      </c>
      <c r="I152" s="9">
        <f>SUM(I148:I151)</f>
        <v>1381</v>
      </c>
      <c r="J152" s="9">
        <f>SUM(J148:J151)</f>
        <v>118508</v>
      </c>
      <c r="K152" s="9">
        <f>SUM(K148:K151)</f>
        <v>120033</v>
      </c>
      <c r="L152" s="10"/>
    </row>
    <row r="153" spans="2:12">
      <c r="B153" s="27"/>
      <c r="C153" s="30"/>
      <c r="D153" s="31" t="s">
        <v>55</v>
      </c>
      <c r="E153" s="29" t="s">
        <v>56</v>
      </c>
      <c r="F153" s="2" t="s">
        <v>13</v>
      </c>
      <c r="G153" s="3"/>
      <c r="H153" s="3"/>
      <c r="I153" s="3">
        <v>91</v>
      </c>
      <c r="J153" s="3">
        <v>20334.900000000001</v>
      </c>
      <c r="K153" s="3">
        <f>SUM(G153:J153)</f>
        <v>20425.900000000001</v>
      </c>
      <c r="L153" s="4"/>
    </row>
    <row r="154" spans="2:12">
      <c r="B154" s="27"/>
      <c r="C154" s="30"/>
      <c r="D154" s="32"/>
      <c r="E154" s="30"/>
      <c r="F154" s="5" t="s">
        <v>14</v>
      </c>
      <c r="G154" s="6"/>
      <c r="H154" s="6"/>
      <c r="I154" s="6"/>
      <c r="J154" s="6">
        <v>1267</v>
      </c>
      <c r="K154" s="6">
        <f t="shared" ref="K154:K156" si="29">SUM(G154:J154)</f>
        <v>1267</v>
      </c>
      <c r="L154" s="7"/>
    </row>
    <row r="155" spans="2:12">
      <c r="B155" s="27"/>
      <c r="C155" s="30"/>
      <c r="D155" s="32"/>
      <c r="E155" s="30"/>
      <c r="F155" s="5" t="s">
        <v>15</v>
      </c>
      <c r="G155" s="6"/>
      <c r="H155" s="6"/>
      <c r="I155" s="6"/>
      <c r="J155" s="6"/>
      <c r="K155" s="6">
        <f t="shared" si="29"/>
        <v>0</v>
      </c>
      <c r="L155" s="7"/>
    </row>
    <row r="156" spans="2:12">
      <c r="B156" s="27"/>
      <c r="C156" s="30"/>
      <c r="D156" s="32"/>
      <c r="E156" s="30"/>
      <c r="F156" s="5" t="s">
        <v>16</v>
      </c>
      <c r="G156" s="6"/>
      <c r="H156" s="6">
        <v>41</v>
      </c>
      <c r="I156" s="6">
        <v>251</v>
      </c>
      <c r="J156" s="6">
        <v>19918.3</v>
      </c>
      <c r="K156" s="6">
        <f t="shared" si="29"/>
        <v>20210.3</v>
      </c>
      <c r="L156" s="7"/>
    </row>
    <row r="157" spans="2:12">
      <c r="B157" s="27"/>
      <c r="C157" s="40"/>
      <c r="D157" s="33"/>
      <c r="E157" s="36" t="s">
        <v>17</v>
      </c>
      <c r="F157" s="37"/>
      <c r="G157" s="9">
        <f>SUM(G153:G156)</f>
        <v>0</v>
      </c>
      <c r="H157" s="9">
        <f>SUM(H153:H156)</f>
        <v>41</v>
      </c>
      <c r="I157" s="9">
        <f>SUM(I153:I156)</f>
        <v>342</v>
      </c>
      <c r="J157" s="9">
        <f>SUM(J153:J156)</f>
        <v>41520.199999999997</v>
      </c>
      <c r="K157" s="9">
        <f>SUM(K153:K156)</f>
        <v>41903.199999999997</v>
      </c>
      <c r="L157" s="10"/>
    </row>
    <row r="158" spans="2:12" ht="17.25" customHeight="1">
      <c r="B158" s="27"/>
      <c r="C158" s="31" t="s">
        <v>62</v>
      </c>
      <c r="D158" s="34" t="s">
        <v>59</v>
      </c>
      <c r="E158" s="29" t="s">
        <v>58</v>
      </c>
      <c r="F158" s="2" t="s">
        <v>13</v>
      </c>
      <c r="G158" s="3"/>
      <c r="H158" s="3">
        <v>41</v>
      </c>
      <c r="I158" s="3">
        <v>92</v>
      </c>
      <c r="J158" s="3">
        <v>152</v>
      </c>
      <c r="K158" s="3">
        <f>SUM(G158:J158)</f>
        <v>285</v>
      </c>
      <c r="L158" s="4"/>
    </row>
    <row r="159" spans="2:12">
      <c r="B159" s="27"/>
      <c r="C159" s="32"/>
      <c r="D159" s="35"/>
      <c r="E159" s="30"/>
      <c r="F159" s="5" t="s">
        <v>14</v>
      </c>
      <c r="G159" s="6"/>
      <c r="H159" s="6"/>
      <c r="I159" s="6"/>
      <c r="J159" s="6"/>
      <c r="K159" s="6">
        <f t="shared" ref="K159:K161" si="30">SUM(G159:J159)</f>
        <v>0</v>
      </c>
      <c r="L159" s="7"/>
    </row>
    <row r="160" spans="2:12">
      <c r="B160" s="27"/>
      <c r="C160" s="32"/>
      <c r="D160" s="35"/>
      <c r="E160" s="30"/>
      <c r="F160" s="5" t="s">
        <v>15</v>
      </c>
      <c r="G160" s="6"/>
      <c r="H160" s="6"/>
      <c r="I160" s="6"/>
      <c r="J160" s="6"/>
      <c r="K160" s="6">
        <f t="shared" si="30"/>
        <v>0</v>
      </c>
      <c r="L160" s="7"/>
    </row>
    <row r="161" spans="2:12">
      <c r="B161" s="27"/>
      <c r="C161" s="32"/>
      <c r="D161" s="35"/>
      <c r="E161" s="30"/>
      <c r="F161" s="5" t="s">
        <v>16</v>
      </c>
      <c r="G161" s="6">
        <v>11335.5</v>
      </c>
      <c r="H161" s="6">
        <v>30777.9</v>
      </c>
      <c r="I161" s="6">
        <v>126039.09999999999</v>
      </c>
      <c r="J161" s="6">
        <v>293906.1999999999</v>
      </c>
      <c r="K161" s="6">
        <f t="shared" si="30"/>
        <v>462058.6999999999</v>
      </c>
      <c r="L161" s="7"/>
    </row>
    <row r="162" spans="2:12">
      <c r="B162" s="27"/>
      <c r="C162" s="33"/>
      <c r="D162" s="36" t="s">
        <v>17</v>
      </c>
      <c r="E162" s="36"/>
      <c r="F162" s="37"/>
      <c r="G162" s="9">
        <f>SUM(G158:G161)</f>
        <v>11335.5</v>
      </c>
      <c r="H162" s="9">
        <f>SUM(H158:H161)</f>
        <v>30818.9</v>
      </c>
      <c r="I162" s="9">
        <f>SUM(I158:I161)</f>
        <v>126131.09999999999</v>
      </c>
      <c r="J162" s="9">
        <f>SUM(J158:J161)</f>
        <v>294058.1999999999</v>
      </c>
      <c r="K162" s="9">
        <f>SUM(K158:K161)</f>
        <v>462343.6999999999</v>
      </c>
      <c r="L162" s="10"/>
    </row>
    <row r="163" spans="2:12" ht="17.25" customHeight="1">
      <c r="B163" s="27"/>
      <c r="C163" s="31" t="s">
        <v>63</v>
      </c>
      <c r="D163" s="38" t="s">
        <v>60</v>
      </c>
      <c r="E163" s="29" t="s">
        <v>61</v>
      </c>
      <c r="F163" s="2" t="s">
        <v>13</v>
      </c>
      <c r="G163" s="3"/>
      <c r="H163" s="3">
        <v>118</v>
      </c>
      <c r="I163" s="3">
        <v>1093</v>
      </c>
      <c r="J163" s="3">
        <v>14490</v>
      </c>
      <c r="K163" s="3">
        <f>SUM(G163:J163)</f>
        <v>15701</v>
      </c>
      <c r="L163" s="4"/>
    </row>
    <row r="164" spans="2:12">
      <c r="B164" s="27"/>
      <c r="C164" s="32"/>
      <c r="D164" s="39"/>
      <c r="E164" s="30"/>
      <c r="F164" s="5" t="s">
        <v>14</v>
      </c>
      <c r="G164" s="6"/>
      <c r="H164" s="6"/>
      <c r="I164" s="6"/>
      <c r="J164" s="6">
        <v>89268.5</v>
      </c>
      <c r="K164" s="6">
        <f t="shared" ref="K164:K166" si="31">SUM(G164:J164)</f>
        <v>89268.5</v>
      </c>
      <c r="L164" s="7"/>
    </row>
    <row r="165" spans="2:12">
      <c r="B165" s="27"/>
      <c r="C165" s="32"/>
      <c r="D165" s="39"/>
      <c r="E165" s="30"/>
      <c r="F165" s="5" t="s">
        <v>15</v>
      </c>
      <c r="G165" s="6">
        <v>2593</v>
      </c>
      <c r="H165" s="6">
        <v>6952</v>
      </c>
      <c r="I165" s="6">
        <v>24842</v>
      </c>
      <c r="J165" s="6"/>
      <c r="K165" s="6">
        <f t="shared" si="31"/>
        <v>34387</v>
      </c>
      <c r="L165" s="7"/>
    </row>
    <row r="166" spans="2:12">
      <c r="B166" s="27"/>
      <c r="C166" s="32"/>
      <c r="D166" s="39"/>
      <c r="E166" s="30"/>
      <c r="F166" s="5" t="s">
        <v>16</v>
      </c>
      <c r="G166" s="6"/>
      <c r="H166" s="6"/>
      <c r="I166" s="6"/>
      <c r="J166" s="6"/>
      <c r="K166" s="6">
        <f t="shared" si="31"/>
        <v>0</v>
      </c>
      <c r="L166" s="7"/>
    </row>
    <row r="167" spans="2:12">
      <c r="B167" s="27"/>
      <c r="C167" s="33"/>
      <c r="D167" s="36" t="s">
        <v>17</v>
      </c>
      <c r="E167" s="36"/>
      <c r="F167" s="37"/>
      <c r="G167" s="9">
        <f>SUM(G163:G166)</f>
        <v>2593</v>
      </c>
      <c r="H167" s="9">
        <f>SUM(H163:H166)</f>
        <v>7070</v>
      </c>
      <c r="I167" s="9">
        <f>SUM(I163:I166)</f>
        <v>25935</v>
      </c>
      <c r="J167" s="9">
        <f>SUM(J163:J166)</f>
        <v>103758.5</v>
      </c>
      <c r="K167" s="9">
        <f>SUM(K163:K166)</f>
        <v>139356.5</v>
      </c>
      <c r="L167" s="10"/>
    </row>
    <row r="168" spans="2:12">
      <c r="B168" s="27"/>
      <c r="C168" s="52" t="s">
        <v>64</v>
      </c>
      <c r="D168" s="53"/>
      <c r="E168" s="53"/>
      <c r="F168" s="2" t="s">
        <v>13</v>
      </c>
      <c r="G168" s="3">
        <f>SUM(G7,G12,G17,G22,G27,G32,G37,G42,G47,G52,G57,G62,G67,G72,G77,G82,G87,G92,G97,G102,G107,G112,G117,G122,G127,G132,,G138,G143,G148,G153,G158,G163)</f>
        <v>169.3</v>
      </c>
      <c r="H168" s="3">
        <f t="shared" ref="H168:J168" si="32">SUM(H7,H12,H17,H22,H27,H32,H37,H42,H47,H52,H57,H62,H67,H72,H77,H82,H87,H92,H97,H102,H107,H112,H117,H122,H127,H132,,H138,H143,H148,H153,H158,H163)</f>
        <v>450.3</v>
      </c>
      <c r="I168" s="3">
        <f t="shared" si="32"/>
        <v>2119</v>
      </c>
      <c r="J168" s="3">
        <f t="shared" si="32"/>
        <v>69732</v>
      </c>
      <c r="K168" s="3">
        <f>SUM(K7,K12,K17,K22,K27,K32,K37,K42,K47,K52,K57,K62,K67,K72,K77,K82,K87,K92,K97,K102,K107,K112,K117,K122,K127,K132,,K138,K143,K148,K153,K158,K163)</f>
        <v>72470.600000000006</v>
      </c>
      <c r="L168" s="12"/>
    </row>
    <row r="169" spans="2:12">
      <c r="B169" s="27"/>
      <c r="C169" s="54"/>
      <c r="D169" s="55"/>
      <c r="E169" s="55"/>
      <c r="F169" s="5" t="s">
        <v>14</v>
      </c>
      <c r="G169" s="6">
        <f>SUM(G8,G13,G18,G23,G28,G33,G38,G43,G48,G53,G58,G63,G68,G73,G78,G83,G88,G93,G98,G103,G108,G113,G118,G123,G128,G133,,G139,G144,G149,G154,G159,G164)</f>
        <v>0</v>
      </c>
      <c r="H169" s="6">
        <f t="shared" ref="H169:J169" si="33">SUM(H8,H13,H18,H23,H28,H33,H38,H43,H48,H53,H58,H63,H68,H73,H78,H83,H88,H93,H98,H103,H108,H113,H118,H123,H128,H133,,H139,H144,H149,H154,H159,H164)</f>
        <v>0</v>
      </c>
      <c r="I169" s="6">
        <f>SUM(I8,I13,I18,I23,I28,I33,I38,I43,I48,I53,I58,I63,I68,I73,I78,I83,I88,I93,I98,I103,I108,I113,I118,I123,I128,I133,,I139,I144,I149,I154,I159,I164)</f>
        <v>0</v>
      </c>
      <c r="J169" s="6">
        <f t="shared" si="33"/>
        <v>278866.2</v>
      </c>
      <c r="K169" s="6">
        <f>SUM(K8,K13,K18,K23,K28,K33,K38,K43,K48,K53,K58,K63,K68,K73,K78,K83,K88,K93,K98,K103,K108,K113,K118,K123,K128,K133,K139,K144,K149,K154,K159,K164)</f>
        <v>278866.2</v>
      </c>
      <c r="L169" s="13"/>
    </row>
    <row r="170" spans="2:12">
      <c r="B170" s="27"/>
      <c r="C170" s="54"/>
      <c r="D170" s="55"/>
      <c r="E170" s="55"/>
      <c r="F170" s="5" t="s">
        <v>15</v>
      </c>
      <c r="G170" s="6">
        <f>SUM(G9,G14,G19,G24,G29,G34,G39,G44,G49,G54,G59,G64,G69,G74,G79,G84,G89,G94,G99,G104,G109,G114,G119,G124,G129,G134,G140,G145,G150,G155,G160,G165)</f>
        <v>60985.5</v>
      </c>
      <c r="H170" s="6">
        <f t="shared" ref="H170:J170" si="34">SUM(H9,H14,H19,H24,H29,H34,H39,H44,H49,H54,H59,H64,H69,H74,H79,H84,H89,H94,H99,H104,H109,H114,H119,H124,H129,H134,H140,H145,H150,H155,H160,H165)</f>
        <v>62660.000000000007</v>
      </c>
      <c r="I170" s="6">
        <f t="shared" si="34"/>
        <v>116461.7</v>
      </c>
      <c r="J170" s="6">
        <f t="shared" si="34"/>
        <v>275.5</v>
      </c>
      <c r="K170" s="6">
        <f>SUM(K9,K14,K19,K24,K29,K34,K39,K44,K49,K54,K59,K64,K69,K74,K79,K84,K89,K94,K99,K104,K109,K114,K119,K124,K129,K134,K140,K145,K150,K155,K160,K165)</f>
        <v>240382.7</v>
      </c>
      <c r="L170" s="13"/>
    </row>
    <row r="171" spans="2:12">
      <c r="B171" s="27"/>
      <c r="C171" s="54"/>
      <c r="D171" s="55"/>
      <c r="E171" s="55"/>
      <c r="F171" s="5" t="s">
        <v>16</v>
      </c>
      <c r="G171" s="6">
        <f>SUM(G10,G15,G20,G25,G30,G35,G40,G45,G50,G55,G60,G65,G70,G75,G80,G85,G90,G95,G100,G105,G110,G115,G120,G125,G130,G135,,G141,G146,G151,G156,G161,G166)</f>
        <v>14322.2</v>
      </c>
      <c r="H171" s="6">
        <f t="shared" ref="H171:J171" si="35">SUM(H10,H15,H20,H25,H30,H35,H40,H45,H50,H55,H60,H65,H70,H75,H80,H85,H90,H95,H100,H105,H110,H115,H120,H125,H130,H135,,H141,H146,H151,H156,H161,H166)</f>
        <v>35299.4</v>
      </c>
      <c r="I171" s="6">
        <f t="shared" si="35"/>
        <v>139359.9</v>
      </c>
      <c r="J171" s="6">
        <f t="shared" si="35"/>
        <v>429180.6999999999</v>
      </c>
      <c r="K171" s="6">
        <f>SUM(K10,K15,K20,K25,K30,K35,K40,K45,K50,K55,K60,K65,K70,K75,K80,K85,K90,K95,K100,K105,K110,K115,K120,K125,K130,K135,K141,K146,K151,K156,K161,K166)</f>
        <v>618162.19999999995</v>
      </c>
      <c r="L171" s="13"/>
    </row>
    <row r="172" spans="2:12">
      <c r="B172" s="27"/>
      <c r="C172" s="56"/>
      <c r="D172" s="57"/>
      <c r="E172" s="57"/>
      <c r="F172" s="14"/>
      <c r="G172" s="9">
        <f>SUM(G168:G171)</f>
        <v>75477</v>
      </c>
      <c r="H172" s="9">
        <f>SUM(H168:H171)</f>
        <v>98409.700000000012</v>
      </c>
      <c r="I172" s="9">
        <f>SUM(I168:I171)</f>
        <v>257940.59999999998</v>
      </c>
      <c r="J172" s="9">
        <f>SUM(J168:J171)</f>
        <v>778054.39999999991</v>
      </c>
      <c r="K172" s="9">
        <f>SUM(K168:K171)</f>
        <v>1209881.7</v>
      </c>
      <c r="L172" s="11"/>
    </row>
    <row r="173" spans="2:12">
      <c r="B173" s="27"/>
      <c r="C173" s="25" t="s">
        <v>65</v>
      </c>
      <c r="D173" s="25"/>
      <c r="E173" s="25"/>
      <c r="F173" s="25"/>
      <c r="G173" s="15">
        <f>SUM(G11,G16,G21,G26,G31,G36,G41,G46,G51)</f>
        <v>8830.6000000000022</v>
      </c>
      <c r="H173" s="15">
        <f>SUM(H11,H16,H21,H26,H31,H36,H41,H46,H51)</f>
        <v>11848.2</v>
      </c>
      <c r="I173" s="15">
        <f>SUM(I11,I16,I21,I26,I31,I36,I41,I46,I51)</f>
        <v>26118.9</v>
      </c>
      <c r="J173" s="15">
        <f>SUM(J11,J16,J21,J26,J31,J36,J41,J46,J51)</f>
        <v>53774.2</v>
      </c>
      <c r="K173" s="15">
        <f>SUM(K11,K16,K21,K26,K31,K36,K41,K46,K51)</f>
        <v>100571.9</v>
      </c>
      <c r="L173" s="16"/>
    </row>
    <row r="174" spans="2:12">
      <c r="B174" s="27"/>
      <c r="C174" s="25"/>
      <c r="D174" s="25"/>
      <c r="E174" s="25"/>
      <c r="F174" s="25"/>
      <c r="G174" s="17">
        <f>ROUND(G173/$K$173,3)</f>
        <v>8.7999999999999995E-2</v>
      </c>
      <c r="H174" s="17">
        <f>ROUND(H173/$K$173,3)</f>
        <v>0.11799999999999999</v>
      </c>
      <c r="I174" s="17">
        <f>ROUND(I173/$K$173,3)</f>
        <v>0.26</v>
      </c>
      <c r="J174" s="17">
        <f>ROUND(J173/$K$173,3)</f>
        <v>0.53500000000000003</v>
      </c>
      <c r="K174" s="17">
        <f t="shared" ref="K174" si="36">ROUND(K173/$K$173,3)</f>
        <v>1</v>
      </c>
      <c r="L174" s="18"/>
    </row>
    <row r="175" spans="2:12">
      <c r="B175" s="27"/>
      <c r="C175" s="25" t="s">
        <v>67</v>
      </c>
      <c r="D175" s="25"/>
      <c r="E175" s="25"/>
      <c r="F175" s="25"/>
      <c r="G175" s="15">
        <f>SUM(G56,G61,G66,G71,G76,G81,G86,G91,G96,G101)</f>
        <v>18106.300000000003</v>
      </c>
      <c r="H175" s="15">
        <f>SUM(H56,H61,H66,H71,H76,H81,H86,H91,H96,H101)</f>
        <v>12738.6</v>
      </c>
      <c r="I175" s="15">
        <f>SUM(I56,I61,I66,I71,I76,I81,I86,I91,I96,I101)</f>
        <v>16183.599999999993</v>
      </c>
      <c r="J175" s="15">
        <f>SUM(J56,J61,J66,J71,J76,J81,J86,J91,J96,J101)</f>
        <v>26651.300000000007</v>
      </c>
      <c r="K175" s="15">
        <f>SUM(K56,K61,K66,K71,K76,K81,K86,K91,K96,K101)</f>
        <v>73679.8</v>
      </c>
      <c r="L175" s="16"/>
    </row>
    <row r="176" spans="2:12">
      <c r="B176" s="27"/>
      <c r="C176" s="25"/>
      <c r="D176" s="25"/>
      <c r="E176" s="25"/>
      <c r="F176" s="25"/>
      <c r="G176" s="17">
        <f>ROUND(G175/$K$175,3)</f>
        <v>0.246</v>
      </c>
      <c r="H176" s="17">
        <f>ROUND(H175/$K$175,3)</f>
        <v>0.17299999999999999</v>
      </c>
      <c r="I176" s="17">
        <f>ROUND(I175/$K$175,3)</f>
        <v>0.22</v>
      </c>
      <c r="J176" s="17">
        <f>ROUND(J175/$K$175,3)</f>
        <v>0.36199999999999999</v>
      </c>
      <c r="K176" s="17">
        <f t="shared" ref="K176" si="37">ROUND(K175/$K$175,3)</f>
        <v>1</v>
      </c>
      <c r="L176" s="18"/>
    </row>
    <row r="177" spans="2:12">
      <c r="B177" s="27"/>
      <c r="C177" s="25" t="s">
        <v>66</v>
      </c>
      <c r="D177" s="25"/>
      <c r="E177" s="25"/>
      <c r="F177" s="25"/>
      <c r="G177" s="15">
        <f>SUM(G106,G111,G116,G121,G126,G131,G136)</f>
        <v>31775.299999999988</v>
      </c>
      <c r="H177" s="15">
        <f>SUM(H106,H111,H116,H121,H126,H131,H136)</f>
        <v>29860.400000000009</v>
      </c>
      <c r="I177" s="15">
        <f>SUM(I106,I111,I116,I121,I126,I131,I136)</f>
        <v>40856.300000000003</v>
      </c>
      <c r="J177" s="15">
        <f>SUM(J106,J111,J116,J121,J126,J131,J136)</f>
        <v>40436.300000000003</v>
      </c>
      <c r="K177" s="15">
        <f>SUM(K106,K111,K116,K121,K126,K131,K136)</f>
        <v>142928.29999999996</v>
      </c>
      <c r="L177" s="16"/>
    </row>
    <row r="178" spans="2:12">
      <c r="B178" s="27"/>
      <c r="C178" s="25"/>
      <c r="D178" s="25"/>
      <c r="E178" s="25"/>
      <c r="F178" s="25"/>
      <c r="G178" s="17">
        <f>ROUND(G177/$K$177,3)</f>
        <v>0.222</v>
      </c>
      <c r="H178" s="17">
        <f>ROUND(H177/$K$177,3)</f>
        <v>0.20899999999999999</v>
      </c>
      <c r="I178" s="17">
        <f>ROUND(I177/$K$177,3)</f>
        <v>0.28599999999999998</v>
      </c>
      <c r="J178" s="17">
        <f>ROUND(J177/$K$177,3)</f>
        <v>0.28299999999999997</v>
      </c>
      <c r="K178" s="17">
        <f t="shared" ref="K178" si="38">ROUND(K177/$K$177,3)</f>
        <v>1</v>
      </c>
      <c r="L178" s="18"/>
    </row>
    <row r="179" spans="2:12">
      <c r="B179" s="27"/>
      <c r="C179" s="25" t="s">
        <v>68</v>
      </c>
      <c r="D179" s="25"/>
      <c r="E179" s="25"/>
      <c r="F179" s="25"/>
      <c r="G179" s="15">
        <f>SUM(,G142,G147,G152,G157)</f>
        <v>2836.3000000000015</v>
      </c>
      <c r="H179" s="15">
        <f t="shared" ref="H179:J179" si="39">SUM(,H142,H147,H152,H157)</f>
        <v>6073.6000000000013</v>
      </c>
      <c r="I179" s="15">
        <f t="shared" si="39"/>
        <v>22715.699999999997</v>
      </c>
      <c r="J179" s="15">
        <f t="shared" si="39"/>
        <v>259375.90000000002</v>
      </c>
      <c r="K179" s="15">
        <f>SUM(,K142,K147,K152,K157)</f>
        <v>291001.5</v>
      </c>
      <c r="L179" s="16"/>
    </row>
    <row r="180" spans="2:12">
      <c r="B180" s="27"/>
      <c r="C180" s="25"/>
      <c r="D180" s="25"/>
      <c r="E180" s="25"/>
      <c r="F180" s="25"/>
      <c r="G180" s="17">
        <f>ROUND(G179/$K$179,3)</f>
        <v>0.01</v>
      </c>
      <c r="H180" s="17">
        <f>ROUND(H179/$K$179,3)</f>
        <v>2.1000000000000001E-2</v>
      </c>
      <c r="I180" s="17">
        <f>ROUND(I179/$K$179,3)</f>
        <v>7.8E-2</v>
      </c>
      <c r="J180" s="17">
        <f>ROUND(J179/$K$179,3)</f>
        <v>0.89100000000000001</v>
      </c>
      <c r="K180" s="17">
        <f t="shared" ref="K180" si="40">ROUND(K179/$K$179,3)</f>
        <v>1</v>
      </c>
      <c r="L180" s="18"/>
    </row>
    <row r="181" spans="2:12">
      <c r="B181" s="27"/>
      <c r="C181" s="25" t="s">
        <v>69</v>
      </c>
      <c r="D181" s="25"/>
      <c r="E181" s="25"/>
      <c r="F181" s="25"/>
      <c r="G181" s="15">
        <f>G162</f>
        <v>11335.5</v>
      </c>
      <c r="H181" s="15">
        <f t="shared" ref="H181:K181" si="41">H162</f>
        <v>30818.9</v>
      </c>
      <c r="I181" s="15">
        <f t="shared" si="41"/>
        <v>126131.09999999999</v>
      </c>
      <c r="J181" s="15">
        <f t="shared" si="41"/>
        <v>294058.1999999999</v>
      </c>
      <c r="K181" s="15">
        <f t="shared" si="41"/>
        <v>462343.6999999999</v>
      </c>
      <c r="L181" s="16"/>
    </row>
    <row r="182" spans="2:12">
      <c r="B182" s="27"/>
      <c r="C182" s="25"/>
      <c r="D182" s="25"/>
      <c r="E182" s="25"/>
      <c r="F182" s="25"/>
      <c r="G182" s="17">
        <f>ROUND(G181/$K$181,3)</f>
        <v>2.5000000000000001E-2</v>
      </c>
      <c r="H182" s="17">
        <f>ROUND(H181/$K$181,3)</f>
        <v>6.7000000000000004E-2</v>
      </c>
      <c r="I182" s="17">
        <f>ROUND(I181/$K$181,3)</f>
        <v>0.27300000000000002</v>
      </c>
      <c r="J182" s="17">
        <f>ROUND(J181/$K$181,3)</f>
        <v>0.63600000000000001</v>
      </c>
      <c r="K182" s="17">
        <f t="shared" ref="K182" si="42">ROUND(K181/$K$181,3)</f>
        <v>1</v>
      </c>
      <c r="L182" s="18"/>
    </row>
    <row r="183" spans="2:12">
      <c r="B183" s="27"/>
      <c r="C183" s="25" t="s">
        <v>70</v>
      </c>
      <c r="D183" s="25"/>
      <c r="E183" s="25"/>
      <c r="F183" s="25"/>
      <c r="G183" s="15">
        <f>G167</f>
        <v>2593</v>
      </c>
      <c r="H183" s="15">
        <f t="shared" ref="H183:K183" si="43">H167</f>
        <v>7070</v>
      </c>
      <c r="I183" s="15">
        <f t="shared" si="43"/>
        <v>25935</v>
      </c>
      <c r="J183" s="15">
        <f t="shared" si="43"/>
        <v>103758.5</v>
      </c>
      <c r="K183" s="15">
        <f t="shared" si="43"/>
        <v>139356.5</v>
      </c>
      <c r="L183" s="16"/>
    </row>
    <row r="184" spans="2:12">
      <c r="B184" s="27"/>
      <c r="C184" s="25"/>
      <c r="D184" s="25"/>
      <c r="E184" s="25"/>
      <c r="F184" s="25"/>
      <c r="G184" s="17">
        <f>ROUND(G183/$K$183,3)</f>
        <v>1.9E-2</v>
      </c>
      <c r="H184" s="17">
        <f>ROUND(H183/$K$183,3)</f>
        <v>5.0999999999999997E-2</v>
      </c>
      <c r="I184" s="17">
        <f>ROUND(I183/$K$183,3)</f>
        <v>0.186</v>
      </c>
      <c r="J184" s="17">
        <f>ROUND(J183/$K$183,3)</f>
        <v>0.745</v>
      </c>
      <c r="K184" s="17">
        <f t="shared" ref="K184" si="44">ROUND(K183/$K$183,3)</f>
        <v>1</v>
      </c>
      <c r="L184" s="18"/>
    </row>
    <row r="185" spans="2:12">
      <c r="B185" s="27"/>
      <c r="C185" s="25" t="s">
        <v>71</v>
      </c>
      <c r="D185" s="25"/>
      <c r="E185" s="25"/>
      <c r="F185" s="25"/>
      <c r="G185" s="15">
        <f>SUM(G173,G175,G177,G179,G181,G183)</f>
        <v>75477</v>
      </c>
      <c r="H185" s="15">
        <f t="shared" ref="H185:K185" si="45">SUM(H173,H175,H177,H179,H181,H183)</f>
        <v>98409.700000000012</v>
      </c>
      <c r="I185" s="15">
        <f t="shared" si="45"/>
        <v>257940.59999999998</v>
      </c>
      <c r="J185" s="15">
        <f t="shared" si="45"/>
        <v>778054.39999999991</v>
      </c>
      <c r="K185" s="15">
        <f t="shared" si="45"/>
        <v>1209881.7</v>
      </c>
      <c r="L185" s="16"/>
    </row>
    <row r="186" spans="2:12">
      <c r="B186" s="28"/>
      <c r="C186" s="25"/>
      <c r="D186" s="25"/>
      <c r="E186" s="25"/>
      <c r="F186" s="25"/>
      <c r="G186" s="17">
        <f>ROUND(G185/$K$185,3)</f>
        <v>6.2E-2</v>
      </c>
      <c r="H186" s="17">
        <f>ROUND(H185/$K$185,3)</f>
        <v>8.1000000000000003E-2</v>
      </c>
      <c r="I186" s="17">
        <f>ROUND(I185/$K$185,3)</f>
        <v>0.21299999999999999</v>
      </c>
      <c r="J186" s="17">
        <f>ROUND(J185/$K$185,3)</f>
        <v>0.64300000000000002</v>
      </c>
      <c r="K186" s="17">
        <f t="shared" ref="K186" si="46">ROUND(K185/$K$185,3)</f>
        <v>1</v>
      </c>
      <c r="L186" s="18"/>
    </row>
    <row r="187" spans="2:12">
      <c r="B187" s="62" t="s">
        <v>76</v>
      </c>
      <c r="C187" s="63" t="s">
        <v>74</v>
      </c>
      <c r="D187" s="23"/>
      <c r="E187" s="20"/>
      <c r="F187" s="20"/>
      <c r="G187" s="21"/>
      <c r="H187" s="21"/>
      <c r="I187" s="21"/>
      <c r="J187" s="21"/>
      <c r="K187" s="21"/>
      <c r="L187" s="22"/>
    </row>
    <row r="188" spans="2:12">
      <c r="B188" s="62" t="s">
        <v>77</v>
      </c>
      <c r="C188" s="63" t="s">
        <v>78</v>
      </c>
    </row>
    <row r="189" spans="2:12">
      <c r="B189" s="62" t="s">
        <v>79</v>
      </c>
      <c r="C189" s="64" t="s">
        <v>80</v>
      </c>
    </row>
    <row r="190" spans="2:12" hidden="1">
      <c r="B190" s="19" t="s">
        <v>73</v>
      </c>
    </row>
  </sheetData>
  <mergeCells count="74">
    <mergeCell ref="C168:E172"/>
    <mergeCell ref="E7:E11"/>
    <mergeCell ref="E12:E16"/>
    <mergeCell ref="E17:E21"/>
    <mergeCell ref="J2:K2"/>
    <mergeCell ref="G4:J4"/>
    <mergeCell ref="K4:K6"/>
    <mergeCell ref="E87:E91"/>
    <mergeCell ref="E92:E96"/>
    <mergeCell ref="E97:E101"/>
    <mergeCell ref="E22:E26"/>
    <mergeCell ref="E27:E31"/>
    <mergeCell ref="E32:E36"/>
    <mergeCell ref="E37:E41"/>
    <mergeCell ref="E42:E46"/>
    <mergeCell ref="E47:E51"/>
    <mergeCell ref="B4:B6"/>
    <mergeCell ref="C4:C6"/>
    <mergeCell ref="D4:D6"/>
    <mergeCell ref="E4:E6"/>
    <mergeCell ref="F4:F6"/>
    <mergeCell ref="E52:E56"/>
    <mergeCell ref="E142:F142"/>
    <mergeCell ref="E132:E136"/>
    <mergeCell ref="E137:F137"/>
    <mergeCell ref="L4:L6"/>
    <mergeCell ref="G5:G6"/>
    <mergeCell ref="H5:H6"/>
    <mergeCell ref="I5:I6"/>
    <mergeCell ref="J5:J6"/>
    <mergeCell ref="D7:D137"/>
    <mergeCell ref="C7:C51"/>
    <mergeCell ref="C52:C101"/>
    <mergeCell ref="C102:C137"/>
    <mergeCell ref="E102:E106"/>
    <mergeCell ref="E107:E111"/>
    <mergeCell ref="E112:E116"/>
    <mergeCell ref="E117:E121"/>
    <mergeCell ref="E122:E126"/>
    <mergeCell ref="E127:E131"/>
    <mergeCell ref="E72:E76"/>
    <mergeCell ref="E77:E81"/>
    <mergeCell ref="E82:E86"/>
    <mergeCell ref="E57:E61"/>
    <mergeCell ref="E62:E66"/>
    <mergeCell ref="E67:E71"/>
    <mergeCell ref="E153:E156"/>
    <mergeCell ref="E157:F157"/>
    <mergeCell ref="C138:C157"/>
    <mergeCell ref="E158:E161"/>
    <mergeCell ref="D143:D147"/>
    <mergeCell ref="E143:E146"/>
    <mergeCell ref="E147:F147"/>
    <mergeCell ref="D148:D152"/>
    <mergeCell ref="E148:E151"/>
    <mergeCell ref="E152:F152"/>
    <mergeCell ref="D138:D142"/>
    <mergeCell ref="E138:E141"/>
    <mergeCell ref="C183:F184"/>
    <mergeCell ref="C185:F186"/>
    <mergeCell ref="B7:B186"/>
    <mergeCell ref="C173:F174"/>
    <mergeCell ref="C175:F176"/>
    <mergeCell ref="C177:F178"/>
    <mergeCell ref="C179:F180"/>
    <mergeCell ref="C181:F182"/>
    <mergeCell ref="E163:E166"/>
    <mergeCell ref="C158:C162"/>
    <mergeCell ref="D158:D161"/>
    <mergeCell ref="D162:F162"/>
    <mergeCell ref="C163:C167"/>
    <mergeCell ref="D163:D166"/>
    <mergeCell ref="D167:F167"/>
    <mergeCell ref="D153:D157"/>
  </mergeCells>
  <phoneticPr fontId="1"/>
  <pageMargins left="0.70866141732283472" right="0.31496062992125984" top="0.74803149606299213" bottom="0.74803149606299213" header="0.31496062992125984" footer="0.31496062992125984"/>
  <pageSetup paperSize="9" scale="77" orientation="portrait" r:id="rId1"/>
  <headerFooter>
    <oddHeader>&amp;L&amp;16平成26年産甘味資源作物交付金</oddHeader>
  </headerFooter>
  <rowBreaks count="3" manualBreakCount="3">
    <brk id="56" max="16383" man="1"/>
    <brk id="10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No３ 沖縄</vt:lpstr>
      <vt:lpstr>'No３ 沖縄'!Print_Area</vt:lpstr>
      <vt:lpstr>'No３ 沖縄'!Print_Titles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2015-12-17T00:59:58Z</cp:lastPrinted>
  <dcterms:created xsi:type="dcterms:W3CDTF">2009-09-28T07:00:36Z</dcterms:created>
  <dcterms:modified xsi:type="dcterms:W3CDTF">2015-12-17T01:13:16Z</dcterms:modified>
</cp:coreProperties>
</file>