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5" yWindow="315" windowWidth="14850" windowHeight="9045"/>
  </bookViews>
  <sheets>
    <sheet name="No4 沖縄" sheetId="4" r:id="rId1"/>
  </sheets>
  <definedNames>
    <definedName name="_xlnm.Print_Area" localSheetId="0">'No4 沖縄'!$A$1:$S$189</definedName>
    <definedName name="_xlnm.Print_Titles" localSheetId="0">'No4 沖縄'!$4:$6</definedName>
  </definedNames>
  <calcPr calcId="125725"/>
</workbook>
</file>

<file path=xl/calcChain.xml><?xml version="1.0" encoding="utf-8"?>
<calcChain xmlns="http://schemas.openxmlformats.org/spreadsheetml/2006/main">
  <c r="O152" i="4"/>
  <c r="P152"/>
  <c r="Q152"/>
  <c r="O157"/>
  <c r="P157"/>
  <c r="Q157"/>
  <c r="O147"/>
  <c r="P147"/>
  <c r="Q147"/>
  <c r="O142"/>
  <c r="P142"/>
  <c r="Q142"/>
  <c r="O136"/>
  <c r="P136"/>
  <c r="Q136"/>
  <c r="P126"/>
  <c r="P121"/>
  <c r="G169"/>
  <c r="R20"/>
  <c r="P173"/>
  <c r="P167"/>
  <c r="P183" s="1"/>
  <c r="G171"/>
  <c r="G170"/>
  <c r="G168"/>
  <c r="G167"/>
  <c r="P179" l="1"/>
  <c r="G172"/>
  <c r="P137"/>
  <c r="P116"/>
  <c r="P177" s="1"/>
  <c r="R166" l="1"/>
  <c r="R165"/>
  <c r="R164"/>
  <c r="R163"/>
  <c r="R161"/>
  <c r="R160"/>
  <c r="R159"/>
  <c r="R158"/>
  <c r="R156"/>
  <c r="R155"/>
  <c r="R154"/>
  <c r="R153"/>
  <c r="R151"/>
  <c r="R150"/>
  <c r="R149"/>
  <c r="R148"/>
  <c r="R146"/>
  <c r="R145"/>
  <c r="R144"/>
  <c r="R143"/>
  <c r="R141"/>
  <c r="R140"/>
  <c r="R139"/>
  <c r="R138"/>
  <c r="R135"/>
  <c r="R134"/>
  <c r="R133"/>
  <c r="R132"/>
  <c r="R130"/>
  <c r="R129"/>
  <c r="R128"/>
  <c r="R127"/>
  <c r="R125"/>
  <c r="R124"/>
  <c r="R123"/>
  <c r="R122"/>
  <c r="R120"/>
  <c r="R119"/>
  <c r="R118"/>
  <c r="R117"/>
  <c r="R115"/>
  <c r="R114"/>
  <c r="R113"/>
  <c r="R112"/>
  <c r="R110"/>
  <c r="R109"/>
  <c r="R108"/>
  <c r="R107"/>
  <c r="R105"/>
  <c r="R104"/>
  <c r="R103"/>
  <c r="R102"/>
  <c r="R100"/>
  <c r="R99"/>
  <c r="R98"/>
  <c r="R97"/>
  <c r="R95"/>
  <c r="R94"/>
  <c r="R93"/>
  <c r="R92"/>
  <c r="R90"/>
  <c r="R89"/>
  <c r="R88"/>
  <c r="R87"/>
  <c r="R85"/>
  <c r="R84"/>
  <c r="R83"/>
  <c r="R82"/>
  <c r="R80"/>
  <c r="R79"/>
  <c r="R78"/>
  <c r="R77"/>
  <c r="R75"/>
  <c r="R74"/>
  <c r="R73"/>
  <c r="R72"/>
  <c r="R70"/>
  <c r="R69"/>
  <c r="R68"/>
  <c r="R67"/>
  <c r="R65"/>
  <c r="R64"/>
  <c r="R63"/>
  <c r="R62"/>
  <c r="R60"/>
  <c r="R59"/>
  <c r="R58"/>
  <c r="R57"/>
  <c r="R55"/>
  <c r="R54"/>
  <c r="R53"/>
  <c r="R52"/>
  <c r="R50"/>
  <c r="R49"/>
  <c r="R48"/>
  <c r="R47"/>
  <c r="R45"/>
  <c r="R44"/>
  <c r="R43"/>
  <c r="R42"/>
  <c r="R40"/>
  <c r="R39"/>
  <c r="R38"/>
  <c r="R37"/>
  <c r="R35"/>
  <c r="R34"/>
  <c r="R33"/>
  <c r="R32"/>
  <c r="R30"/>
  <c r="R29"/>
  <c r="R28"/>
  <c r="R27"/>
  <c r="R25"/>
  <c r="R24"/>
  <c r="R23"/>
  <c r="R22"/>
  <c r="R19"/>
  <c r="R18"/>
  <c r="R17"/>
  <c r="R15"/>
  <c r="R14"/>
  <c r="R13"/>
  <c r="R12"/>
  <c r="R10"/>
  <c r="R9"/>
  <c r="R8"/>
  <c r="R7"/>
  <c r="G183"/>
  <c r="G162"/>
  <c r="G181" s="1"/>
  <c r="G157"/>
  <c r="G152"/>
  <c r="G147"/>
  <c r="G142"/>
  <c r="G136"/>
  <c r="G131"/>
  <c r="G126"/>
  <c r="G121"/>
  <c r="G116"/>
  <c r="G111"/>
  <c r="G106"/>
  <c r="G101"/>
  <c r="G96"/>
  <c r="G91"/>
  <c r="G86"/>
  <c r="G175" s="1"/>
  <c r="G81"/>
  <c r="G76"/>
  <c r="G71"/>
  <c r="G66"/>
  <c r="G61"/>
  <c r="G56"/>
  <c r="G51"/>
  <c r="G46"/>
  <c r="G41"/>
  <c r="G36"/>
  <c r="G31"/>
  <c r="G26"/>
  <c r="G21"/>
  <c r="G16"/>
  <c r="G11"/>
  <c r="P162"/>
  <c r="P181" s="1"/>
  <c r="P185" s="1"/>
  <c r="Q171"/>
  <c r="P171"/>
  <c r="O171"/>
  <c r="N171"/>
  <c r="M171"/>
  <c r="L171"/>
  <c r="K171"/>
  <c r="J171"/>
  <c r="I171"/>
  <c r="H171"/>
  <c r="Q170"/>
  <c r="P170"/>
  <c r="O170"/>
  <c r="N170"/>
  <c r="M170"/>
  <c r="L170"/>
  <c r="K170"/>
  <c r="J170"/>
  <c r="I170"/>
  <c r="H170"/>
  <c r="Q169"/>
  <c r="P169"/>
  <c r="O169"/>
  <c r="N169"/>
  <c r="M169"/>
  <c r="L169"/>
  <c r="K169"/>
  <c r="J169"/>
  <c r="I169"/>
  <c r="H169"/>
  <c r="Q168"/>
  <c r="P168"/>
  <c r="O168"/>
  <c r="N168"/>
  <c r="M168"/>
  <c r="L168"/>
  <c r="K168"/>
  <c r="J168"/>
  <c r="I168"/>
  <c r="H168"/>
  <c r="P175"/>
  <c r="N136"/>
  <c r="M136"/>
  <c r="L136"/>
  <c r="K136"/>
  <c r="J136"/>
  <c r="I136"/>
  <c r="H136"/>
  <c r="G173" l="1"/>
  <c r="G179"/>
  <c r="R136"/>
  <c r="G177"/>
  <c r="G137"/>
  <c r="P172"/>
  <c r="Q167"/>
  <c r="Q183" s="1"/>
  <c r="O167"/>
  <c r="O183" s="1"/>
  <c r="N167"/>
  <c r="N183" s="1"/>
  <c r="M167"/>
  <c r="M183" s="1"/>
  <c r="L167"/>
  <c r="L183" s="1"/>
  <c r="K167"/>
  <c r="K183" s="1"/>
  <c r="J167"/>
  <c r="J183" s="1"/>
  <c r="I167"/>
  <c r="I183" s="1"/>
  <c r="H167"/>
  <c r="Q162"/>
  <c r="Q181" s="1"/>
  <c r="O162"/>
  <c r="O181" s="1"/>
  <c r="N162"/>
  <c r="N181" s="1"/>
  <c r="M162"/>
  <c r="L162"/>
  <c r="L181" s="1"/>
  <c r="K162"/>
  <c r="K181" s="1"/>
  <c r="J162"/>
  <c r="J181" s="1"/>
  <c r="I162"/>
  <c r="I181" s="1"/>
  <c r="H162"/>
  <c r="H181" s="1"/>
  <c r="N157"/>
  <c r="M157"/>
  <c r="L157"/>
  <c r="K157"/>
  <c r="J157"/>
  <c r="I157"/>
  <c r="H157"/>
  <c r="N152"/>
  <c r="M152"/>
  <c r="L152"/>
  <c r="K152"/>
  <c r="J152"/>
  <c r="I152"/>
  <c r="H152"/>
  <c r="N147"/>
  <c r="M147"/>
  <c r="L147"/>
  <c r="K147"/>
  <c r="J147"/>
  <c r="I147"/>
  <c r="H147"/>
  <c r="N142"/>
  <c r="M142"/>
  <c r="L142"/>
  <c r="K142"/>
  <c r="J142"/>
  <c r="I142"/>
  <c r="H142"/>
  <c r="Q131"/>
  <c r="O131"/>
  <c r="N131"/>
  <c r="M131"/>
  <c r="K131"/>
  <c r="I131"/>
  <c r="H131"/>
  <c r="J131"/>
  <c r="Q126"/>
  <c r="N126"/>
  <c r="L126"/>
  <c r="J126"/>
  <c r="H126"/>
  <c r="O126"/>
  <c r="M126"/>
  <c r="K126"/>
  <c r="I126"/>
  <c r="Q121"/>
  <c r="O121"/>
  <c r="N121"/>
  <c r="M121"/>
  <c r="L121"/>
  <c r="J121"/>
  <c r="H121"/>
  <c r="K121"/>
  <c r="I121"/>
  <c r="O116"/>
  <c r="N116"/>
  <c r="M116"/>
  <c r="L116"/>
  <c r="K116"/>
  <c r="J116"/>
  <c r="I116"/>
  <c r="H116"/>
  <c r="Q116"/>
  <c r="Q111"/>
  <c r="O111"/>
  <c r="N111"/>
  <c r="M111"/>
  <c r="L111"/>
  <c r="K111"/>
  <c r="I111"/>
  <c r="H111"/>
  <c r="Q106"/>
  <c r="O106"/>
  <c r="I106"/>
  <c r="H106"/>
  <c r="N106"/>
  <c r="M106"/>
  <c r="L106"/>
  <c r="K106"/>
  <c r="J106"/>
  <c r="Q101"/>
  <c r="O101"/>
  <c r="N101"/>
  <c r="M101"/>
  <c r="K101"/>
  <c r="J101"/>
  <c r="I101"/>
  <c r="H101"/>
  <c r="L101"/>
  <c r="Q96"/>
  <c r="O96"/>
  <c r="N96"/>
  <c r="M96"/>
  <c r="K96"/>
  <c r="J96"/>
  <c r="I96"/>
  <c r="H96"/>
  <c r="L96"/>
  <c r="Q91"/>
  <c r="O91"/>
  <c r="N91"/>
  <c r="M91"/>
  <c r="J91"/>
  <c r="I91"/>
  <c r="H91"/>
  <c r="L91"/>
  <c r="K91"/>
  <c r="Q86"/>
  <c r="O86"/>
  <c r="I86"/>
  <c r="H86"/>
  <c r="N86"/>
  <c r="M86"/>
  <c r="L86"/>
  <c r="K86"/>
  <c r="J86"/>
  <c r="Q81"/>
  <c r="O81"/>
  <c r="N81"/>
  <c r="M81"/>
  <c r="L81"/>
  <c r="K81"/>
  <c r="J81"/>
  <c r="I81"/>
  <c r="H81"/>
  <c r="Q76"/>
  <c r="O76"/>
  <c r="N76"/>
  <c r="M76"/>
  <c r="L76"/>
  <c r="K76"/>
  <c r="J76"/>
  <c r="I76"/>
  <c r="H76"/>
  <c r="Q71"/>
  <c r="O71"/>
  <c r="N71"/>
  <c r="M71"/>
  <c r="L71"/>
  <c r="K71"/>
  <c r="J71"/>
  <c r="I71"/>
  <c r="H71"/>
  <c r="Q66"/>
  <c r="O66"/>
  <c r="N66"/>
  <c r="M66"/>
  <c r="L66"/>
  <c r="K66"/>
  <c r="J66"/>
  <c r="I66"/>
  <c r="H66"/>
  <c r="Q61"/>
  <c r="O61"/>
  <c r="M61"/>
  <c r="K61"/>
  <c r="I61"/>
  <c r="H61"/>
  <c r="N61"/>
  <c r="L61"/>
  <c r="Q56"/>
  <c r="N56"/>
  <c r="L56"/>
  <c r="J56"/>
  <c r="H56"/>
  <c r="O56"/>
  <c r="M56"/>
  <c r="K56"/>
  <c r="I56"/>
  <c r="Q51"/>
  <c r="O51"/>
  <c r="N51"/>
  <c r="M51"/>
  <c r="L51"/>
  <c r="K51"/>
  <c r="J51"/>
  <c r="I51"/>
  <c r="H51"/>
  <c r="Q46"/>
  <c r="O46"/>
  <c r="N46"/>
  <c r="M46"/>
  <c r="K46"/>
  <c r="J46"/>
  <c r="I46"/>
  <c r="H46"/>
  <c r="L46"/>
  <c r="Q41"/>
  <c r="O41"/>
  <c r="N41"/>
  <c r="M41"/>
  <c r="L41"/>
  <c r="K41"/>
  <c r="J41"/>
  <c r="I41"/>
  <c r="H41"/>
  <c r="Q36"/>
  <c r="O36"/>
  <c r="M36"/>
  <c r="K36"/>
  <c r="I36"/>
  <c r="N36"/>
  <c r="L36"/>
  <c r="J36"/>
  <c r="Q31"/>
  <c r="O31"/>
  <c r="N31"/>
  <c r="L31"/>
  <c r="J31"/>
  <c r="I31"/>
  <c r="H31"/>
  <c r="K31"/>
  <c r="Q26"/>
  <c r="O26"/>
  <c r="I26"/>
  <c r="H26"/>
  <c r="M26"/>
  <c r="K26"/>
  <c r="Q21"/>
  <c r="O21"/>
  <c r="N21"/>
  <c r="M21"/>
  <c r="L21"/>
  <c r="K21"/>
  <c r="J21"/>
  <c r="I21"/>
  <c r="H21"/>
  <c r="Q16"/>
  <c r="O16"/>
  <c r="N16"/>
  <c r="M16"/>
  <c r="L16"/>
  <c r="K16"/>
  <c r="J16"/>
  <c r="I16"/>
  <c r="H16"/>
  <c r="Q11"/>
  <c r="O11"/>
  <c r="N11"/>
  <c r="M11"/>
  <c r="L11"/>
  <c r="K11"/>
  <c r="J11"/>
  <c r="I11"/>
  <c r="H11"/>
  <c r="I179" l="1"/>
  <c r="G185"/>
  <c r="R106"/>
  <c r="R81"/>
  <c r="R121"/>
  <c r="R126"/>
  <c r="R66"/>
  <c r="R21"/>
  <c r="R96"/>
  <c r="R116"/>
  <c r="R11"/>
  <c r="R51"/>
  <c r="H183"/>
  <c r="R167"/>
  <c r="R183" s="1"/>
  <c r="R157"/>
  <c r="R152"/>
  <c r="R147"/>
  <c r="R91"/>
  <c r="R46"/>
  <c r="R41"/>
  <c r="R142"/>
  <c r="R101"/>
  <c r="R86"/>
  <c r="R56"/>
  <c r="R16"/>
  <c r="M181"/>
  <c r="R162"/>
  <c r="R181" s="1"/>
  <c r="R76"/>
  <c r="R71"/>
  <c r="M179"/>
  <c r="H179"/>
  <c r="L179"/>
  <c r="Q179"/>
  <c r="K179"/>
  <c r="O179"/>
  <c r="J179"/>
  <c r="N179"/>
  <c r="R169"/>
  <c r="R168"/>
  <c r="R170"/>
  <c r="H177"/>
  <c r="Q173"/>
  <c r="K177"/>
  <c r="M177"/>
  <c r="H175"/>
  <c r="Q175"/>
  <c r="O177"/>
  <c r="K175"/>
  <c r="N177"/>
  <c r="Q177"/>
  <c r="O175"/>
  <c r="I175"/>
  <c r="M175"/>
  <c r="L175"/>
  <c r="I173"/>
  <c r="K173"/>
  <c r="O173"/>
  <c r="N175"/>
  <c r="I177"/>
  <c r="K137"/>
  <c r="O137"/>
  <c r="I137"/>
  <c r="H172"/>
  <c r="J172"/>
  <c r="L172"/>
  <c r="N172"/>
  <c r="Q137"/>
  <c r="I172"/>
  <c r="O172"/>
  <c r="J26"/>
  <c r="J173" s="1"/>
  <c r="L26"/>
  <c r="L173" s="1"/>
  <c r="N26"/>
  <c r="N173" s="1"/>
  <c r="H36"/>
  <c r="H137" s="1"/>
  <c r="J61"/>
  <c r="J175" s="1"/>
  <c r="J111"/>
  <c r="J177" s="1"/>
  <c r="L131"/>
  <c r="L177" s="1"/>
  <c r="Q172"/>
  <c r="K172"/>
  <c r="M172"/>
  <c r="M31"/>
  <c r="Q184" l="1"/>
  <c r="P184"/>
  <c r="H182"/>
  <c r="I182"/>
  <c r="J182"/>
  <c r="P182"/>
  <c r="Q182"/>
  <c r="K182"/>
  <c r="L182"/>
  <c r="G182"/>
  <c r="J185"/>
  <c r="K184"/>
  <c r="J184"/>
  <c r="I184"/>
  <c r="H184"/>
  <c r="G184"/>
  <c r="L184"/>
  <c r="R36"/>
  <c r="R26"/>
  <c r="R131"/>
  <c r="R111"/>
  <c r="R61"/>
  <c r="R175" s="1"/>
  <c r="M137"/>
  <c r="R31"/>
  <c r="M184"/>
  <c r="N184"/>
  <c r="R179"/>
  <c r="R171"/>
  <c r="R172" s="1"/>
  <c r="R184"/>
  <c r="K185"/>
  <c r="Q185"/>
  <c r="O185"/>
  <c r="O184"/>
  <c r="I185"/>
  <c r="R182"/>
  <c r="M182"/>
  <c r="O182"/>
  <c r="N182"/>
  <c r="L185"/>
  <c r="N185"/>
  <c r="J137"/>
  <c r="N137"/>
  <c r="M173"/>
  <c r="L137"/>
  <c r="H173"/>
  <c r="R177" l="1"/>
  <c r="R178" s="1"/>
  <c r="J180"/>
  <c r="L180"/>
  <c r="Q180"/>
  <c r="K180"/>
  <c r="H180"/>
  <c r="P180"/>
  <c r="I180"/>
  <c r="G180"/>
  <c r="J176"/>
  <c r="L176"/>
  <c r="P176"/>
  <c r="K176"/>
  <c r="Q176"/>
  <c r="I176"/>
  <c r="H176"/>
  <c r="G176"/>
  <c r="R173"/>
  <c r="H174" s="1"/>
  <c r="R180"/>
  <c r="N176"/>
  <c r="O180"/>
  <c r="N180"/>
  <c r="M180"/>
  <c r="R137"/>
  <c r="M185"/>
  <c r="R176"/>
  <c r="M176"/>
  <c r="O176"/>
  <c r="H185"/>
  <c r="L178" l="1"/>
  <c r="H178"/>
  <c r="Q178"/>
  <c r="I178"/>
  <c r="J178"/>
  <c r="K178"/>
  <c r="P178"/>
  <c r="G178"/>
  <c r="O178"/>
  <c r="N178"/>
  <c r="M178"/>
  <c r="R174"/>
  <c r="P174"/>
  <c r="Q174"/>
  <c r="G174"/>
  <c r="L174"/>
  <c r="K174"/>
  <c r="O174"/>
  <c r="I174"/>
  <c r="J174"/>
  <c r="M174"/>
  <c r="N174"/>
  <c r="R185"/>
  <c r="P186" l="1"/>
  <c r="Q186"/>
  <c r="L186"/>
  <c r="K186"/>
  <c r="J186"/>
  <c r="I186"/>
  <c r="H186"/>
  <c r="G186"/>
  <c r="R186"/>
  <c r="O186"/>
  <c r="N186"/>
  <c r="M186"/>
</calcChain>
</file>

<file path=xl/sharedStrings.xml><?xml version="1.0" encoding="utf-8"?>
<sst xmlns="http://schemas.openxmlformats.org/spreadsheetml/2006/main" count="246" uniqueCount="87">
  <si>
    <t>現在</t>
    <rPh sb="0" eb="2">
      <t>ゲンザイ</t>
    </rPh>
    <phoneticPr fontId="1"/>
  </si>
  <si>
    <t>県</t>
    <rPh sb="0" eb="1">
      <t>ケン</t>
    </rPh>
    <phoneticPr fontId="1"/>
  </si>
  <si>
    <t>地域</t>
    <rPh sb="0" eb="2">
      <t>チイキ</t>
    </rPh>
    <phoneticPr fontId="1"/>
  </si>
  <si>
    <t>島</t>
    <rPh sb="0" eb="1">
      <t>シマ</t>
    </rPh>
    <phoneticPr fontId="1"/>
  </si>
  <si>
    <t>市町村</t>
    <rPh sb="0" eb="3">
      <t>シチョウソン</t>
    </rPh>
    <phoneticPr fontId="1"/>
  </si>
  <si>
    <t>要件区分</t>
    <rPh sb="0" eb="2">
      <t>ヨウケン</t>
    </rPh>
    <rPh sb="2" eb="4">
      <t>クブン</t>
    </rPh>
    <phoneticPr fontId="1"/>
  </si>
  <si>
    <t>計</t>
    <rPh sb="0" eb="1">
      <t>ケイ</t>
    </rPh>
    <phoneticPr fontId="1"/>
  </si>
  <si>
    <t>備考</t>
    <rPh sb="0" eb="2">
      <t>ビコウ</t>
    </rPh>
    <phoneticPr fontId="1"/>
  </si>
  <si>
    <t>A-2</t>
    <phoneticPr fontId="1"/>
  </si>
  <si>
    <t>A-3</t>
    <phoneticPr fontId="1"/>
  </si>
  <si>
    <t>小計</t>
    <rPh sb="0" eb="2">
      <t>ショウケイ</t>
    </rPh>
    <phoneticPr fontId="1"/>
  </si>
  <si>
    <t>本島北部</t>
    <rPh sb="0" eb="2">
      <t>ホントウ</t>
    </rPh>
    <rPh sb="2" eb="4">
      <t>ホクブ</t>
    </rPh>
    <phoneticPr fontId="1"/>
  </si>
  <si>
    <t>本島</t>
    <rPh sb="0" eb="2">
      <t>ホントウ</t>
    </rPh>
    <phoneticPr fontId="1"/>
  </si>
  <si>
    <t>沖縄県</t>
    <rPh sb="0" eb="3">
      <t>オキナワケン</t>
    </rPh>
    <phoneticPr fontId="1"/>
  </si>
  <si>
    <t>国頭村</t>
    <rPh sb="0" eb="2">
      <t>クニガミ</t>
    </rPh>
    <rPh sb="2" eb="3">
      <t>ソン</t>
    </rPh>
    <phoneticPr fontId="1"/>
  </si>
  <si>
    <t>大宜味村</t>
    <rPh sb="0" eb="3">
      <t>オオギミ</t>
    </rPh>
    <rPh sb="3" eb="4">
      <t>ソン</t>
    </rPh>
    <phoneticPr fontId="1"/>
  </si>
  <si>
    <t>東村</t>
    <rPh sb="0" eb="2">
      <t>ヒガシソン</t>
    </rPh>
    <phoneticPr fontId="1"/>
  </si>
  <si>
    <t>今帰仁村</t>
    <rPh sb="0" eb="3">
      <t>ナキジン</t>
    </rPh>
    <rPh sb="3" eb="4">
      <t>ソン</t>
    </rPh>
    <phoneticPr fontId="1"/>
  </si>
  <si>
    <t>本部町</t>
    <rPh sb="0" eb="2">
      <t>モトブ</t>
    </rPh>
    <rPh sb="2" eb="3">
      <t>チョウ</t>
    </rPh>
    <phoneticPr fontId="1"/>
  </si>
  <si>
    <t>名護市</t>
    <rPh sb="0" eb="3">
      <t>ナゴシ</t>
    </rPh>
    <phoneticPr fontId="1"/>
  </si>
  <si>
    <t>恩納村</t>
    <rPh sb="0" eb="2">
      <t>オンナ</t>
    </rPh>
    <rPh sb="2" eb="3">
      <t>ソン</t>
    </rPh>
    <phoneticPr fontId="1"/>
  </si>
  <si>
    <t>宜野座村</t>
    <rPh sb="0" eb="3">
      <t>ギノザ</t>
    </rPh>
    <rPh sb="3" eb="4">
      <t>ソン</t>
    </rPh>
    <phoneticPr fontId="1"/>
  </si>
  <si>
    <t>金武町</t>
    <rPh sb="0" eb="2">
      <t>キン</t>
    </rPh>
    <rPh sb="2" eb="3">
      <t>チョウ</t>
    </rPh>
    <phoneticPr fontId="1"/>
  </si>
  <si>
    <t>うるま市</t>
    <rPh sb="3" eb="4">
      <t>シ</t>
    </rPh>
    <phoneticPr fontId="1"/>
  </si>
  <si>
    <t>沖縄市</t>
    <rPh sb="0" eb="2">
      <t>オキナワ</t>
    </rPh>
    <rPh sb="2" eb="3">
      <t>シ</t>
    </rPh>
    <phoneticPr fontId="1"/>
  </si>
  <si>
    <t>読谷村</t>
    <rPh sb="0" eb="2">
      <t>ヨミタン</t>
    </rPh>
    <rPh sb="2" eb="3">
      <t>ソン</t>
    </rPh>
    <phoneticPr fontId="1"/>
  </si>
  <si>
    <t>嘉手納町</t>
    <rPh sb="0" eb="3">
      <t>カデナ</t>
    </rPh>
    <rPh sb="3" eb="4">
      <t>チョウ</t>
    </rPh>
    <phoneticPr fontId="1"/>
  </si>
  <si>
    <t>北谷町</t>
    <rPh sb="0" eb="2">
      <t>チャタン</t>
    </rPh>
    <rPh sb="2" eb="3">
      <t>チョウ</t>
    </rPh>
    <phoneticPr fontId="1"/>
  </si>
  <si>
    <t>中城村</t>
    <rPh sb="0" eb="2">
      <t>ナカグスク</t>
    </rPh>
    <rPh sb="2" eb="3">
      <t>ソン</t>
    </rPh>
    <phoneticPr fontId="1"/>
  </si>
  <si>
    <t>北中城村</t>
    <rPh sb="0" eb="3">
      <t>キタナカグスク</t>
    </rPh>
    <rPh sb="3" eb="4">
      <t>ソン</t>
    </rPh>
    <phoneticPr fontId="1"/>
  </si>
  <si>
    <t>宜野湾市</t>
    <rPh sb="0" eb="4">
      <t>ギノワンシ</t>
    </rPh>
    <phoneticPr fontId="1"/>
  </si>
  <si>
    <t>西原町</t>
    <rPh sb="0" eb="2">
      <t>ニシハラ</t>
    </rPh>
    <rPh sb="2" eb="3">
      <t>チョウ</t>
    </rPh>
    <phoneticPr fontId="1"/>
  </si>
  <si>
    <t>浦添市</t>
    <rPh sb="0" eb="3">
      <t>ウラゾエシ</t>
    </rPh>
    <phoneticPr fontId="1"/>
  </si>
  <si>
    <t>那覇市</t>
    <rPh sb="0" eb="3">
      <t>ナハシ</t>
    </rPh>
    <phoneticPr fontId="1"/>
  </si>
  <si>
    <t>豊見城市</t>
    <rPh sb="0" eb="4">
      <t>トミグスクシ</t>
    </rPh>
    <phoneticPr fontId="1"/>
  </si>
  <si>
    <t>糸満市</t>
    <rPh sb="0" eb="3">
      <t>イトマンシ</t>
    </rPh>
    <phoneticPr fontId="1"/>
  </si>
  <si>
    <t>八重瀬町</t>
    <rPh sb="0" eb="2">
      <t>ヤエ</t>
    </rPh>
    <rPh sb="2" eb="3">
      <t>セ</t>
    </rPh>
    <rPh sb="3" eb="4">
      <t>チョウ</t>
    </rPh>
    <phoneticPr fontId="1"/>
  </si>
  <si>
    <t>南城市</t>
    <rPh sb="0" eb="3">
      <t>ナンジョウシ</t>
    </rPh>
    <phoneticPr fontId="1"/>
  </si>
  <si>
    <t>与那原町</t>
    <rPh sb="0" eb="3">
      <t>ヨナバル</t>
    </rPh>
    <rPh sb="3" eb="4">
      <t>チョウ</t>
    </rPh>
    <phoneticPr fontId="1"/>
  </si>
  <si>
    <t>南風原町</t>
    <rPh sb="0" eb="3">
      <t>ハエバル</t>
    </rPh>
    <rPh sb="3" eb="4">
      <t>チョウ</t>
    </rPh>
    <phoneticPr fontId="1"/>
  </si>
  <si>
    <t>本島中部</t>
    <rPh sb="0" eb="2">
      <t>ホントウ</t>
    </rPh>
    <rPh sb="2" eb="4">
      <t>チュウブ</t>
    </rPh>
    <phoneticPr fontId="1"/>
  </si>
  <si>
    <t>本島南部</t>
    <rPh sb="0" eb="2">
      <t>ホントウ</t>
    </rPh>
    <rPh sb="2" eb="4">
      <t>ナンブ</t>
    </rPh>
    <phoneticPr fontId="1"/>
  </si>
  <si>
    <t>伊是名村</t>
    <rPh sb="0" eb="3">
      <t>イゼナ</t>
    </rPh>
    <rPh sb="3" eb="4">
      <t>ソン</t>
    </rPh>
    <phoneticPr fontId="1"/>
  </si>
  <si>
    <t>伊是名島</t>
    <rPh sb="0" eb="3">
      <t>イゼナ</t>
    </rPh>
    <rPh sb="3" eb="4">
      <t>シマ</t>
    </rPh>
    <phoneticPr fontId="1"/>
  </si>
  <si>
    <t>久米島</t>
    <rPh sb="0" eb="3">
      <t>クメジマ</t>
    </rPh>
    <phoneticPr fontId="1"/>
  </si>
  <si>
    <t>久米島町</t>
    <rPh sb="0" eb="3">
      <t>クメジマ</t>
    </rPh>
    <rPh sb="3" eb="4">
      <t>チョウ</t>
    </rPh>
    <phoneticPr fontId="1"/>
  </si>
  <si>
    <t>南大東島</t>
    <rPh sb="0" eb="1">
      <t>ミナミ</t>
    </rPh>
    <rPh sb="1" eb="3">
      <t>ダイトウ</t>
    </rPh>
    <rPh sb="3" eb="4">
      <t>ジマ</t>
    </rPh>
    <phoneticPr fontId="1"/>
  </si>
  <si>
    <t>南大東村</t>
    <rPh sb="0" eb="1">
      <t>ミナミ</t>
    </rPh>
    <rPh sb="1" eb="3">
      <t>ダイトウ</t>
    </rPh>
    <rPh sb="3" eb="4">
      <t>ソン</t>
    </rPh>
    <phoneticPr fontId="1"/>
  </si>
  <si>
    <t>北大東島</t>
    <rPh sb="0" eb="3">
      <t>キタダイトウ</t>
    </rPh>
    <rPh sb="3" eb="4">
      <t>ジマ</t>
    </rPh>
    <phoneticPr fontId="1"/>
  </si>
  <si>
    <t>北大東村</t>
    <rPh sb="0" eb="3">
      <t>キタダイトウ</t>
    </rPh>
    <rPh sb="3" eb="4">
      <t>ムラ</t>
    </rPh>
    <phoneticPr fontId="1"/>
  </si>
  <si>
    <t>本島周辺離島</t>
    <rPh sb="0" eb="2">
      <t>ホントウ</t>
    </rPh>
    <rPh sb="2" eb="4">
      <t>シュウヘン</t>
    </rPh>
    <rPh sb="4" eb="6">
      <t>リトウ</t>
    </rPh>
    <phoneticPr fontId="1"/>
  </si>
  <si>
    <t>宮古島市</t>
    <rPh sb="0" eb="4">
      <t>ミヤコジマシ</t>
    </rPh>
    <phoneticPr fontId="1"/>
  </si>
  <si>
    <t>宮古島・
伊良部島</t>
    <rPh sb="0" eb="3">
      <t>ミヤコジマ</t>
    </rPh>
    <rPh sb="5" eb="8">
      <t>イラブ</t>
    </rPh>
    <rPh sb="8" eb="9">
      <t>ジマ</t>
    </rPh>
    <phoneticPr fontId="1"/>
  </si>
  <si>
    <t>石垣島</t>
    <rPh sb="0" eb="3">
      <t>イシガキジマ</t>
    </rPh>
    <phoneticPr fontId="1"/>
  </si>
  <si>
    <t>石垣市</t>
    <rPh sb="0" eb="3">
      <t>イシガキシ</t>
    </rPh>
    <phoneticPr fontId="1"/>
  </si>
  <si>
    <t>宮古</t>
    <rPh sb="0" eb="2">
      <t>ミヤコ</t>
    </rPh>
    <phoneticPr fontId="1"/>
  </si>
  <si>
    <t>八重山</t>
    <rPh sb="0" eb="3">
      <t>ヤエヤマ</t>
    </rPh>
    <phoneticPr fontId="1"/>
  </si>
  <si>
    <t>沖縄県合計
（要件区分別）</t>
    <rPh sb="0" eb="2">
      <t>オキナワ</t>
    </rPh>
    <rPh sb="2" eb="3">
      <t>ケン</t>
    </rPh>
    <rPh sb="3" eb="5">
      <t>ゴウケイ</t>
    </rPh>
    <rPh sb="7" eb="9">
      <t>ヨウケン</t>
    </rPh>
    <rPh sb="9" eb="11">
      <t>クブン</t>
    </rPh>
    <rPh sb="11" eb="12">
      <t>ベツ</t>
    </rPh>
    <phoneticPr fontId="1"/>
  </si>
  <si>
    <t>本島北部計</t>
    <rPh sb="0" eb="2">
      <t>ホントウ</t>
    </rPh>
    <rPh sb="2" eb="4">
      <t>ホクブ</t>
    </rPh>
    <rPh sb="4" eb="5">
      <t>ケイ</t>
    </rPh>
    <phoneticPr fontId="1"/>
  </si>
  <si>
    <t>本島南部計</t>
    <rPh sb="0" eb="2">
      <t>ホントウ</t>
    </rPh>
    <rPh sb="2" eb="4">
      <t>ナンブ</t>
    </rPh>
    <rPh sb="4" eb="5">
      <t>ケイ</t>
    </rPh>
    <phoneticPr fontId="1"/>
  </si>
  <si>
    <t>本島中部計</t>
    <rPh sb="0" eb="2">
      <t>ホントウ</t>
    </rPh>
    <rPh sb="2" eb="4">
      <t>チュウブ</t>
    </rPh>
    <rPh sb="4" eb="5">
      <t>ケイ</t>
    </rPh>
    <phoneticPr fontId="1"/>
  </si>
  <si>
    <t>本島周辺離島計</t>
    <rPh sb="0" eb="2">
      <t>ホントウ</t>
    </rPh>
    <rPh sb="2" eb="4">
      <t>シュウヘン</t>
    </rPh>
    <rPh sb="4" eb="6">
      <t>リトウ</t>
    </rPh>
    <rPh sb="6" eb="7">
      <t>ケイ</t>
    </rPh>
    <phoneticPr fontId="1"/>
  </si>
  <si>
    <t>宮古計</t>
    <rPh sb="0" eb="2">
      <t>ミヤコ</t>
    </rPh>
    <rPh sb="2" eb="3">
      <t>ケイ</t>
    </rPh>
    <phoneticPr fontId="1"/>
  </si>
  <si>
    <t>八重山計</t>
    <rPh sb="0" eb="3">
      <t>ヤエヤマ</t>
    </rPh>
    <rPh sb="3" eb="4">
      <t>ケイ</t>
    </rPh>
    <phoneticPr fontId="1"/>
  </si>
  <si>
    <t>沖縄県合計</t>
    <rPh sb="0" eb="2">
      <t>オキナワ</t>
    </rPh>
    <rPh sb="2" eb="3">
      <t>ケン</t>
    </rPh>
    <rPh sb="3" eb="5">
      <t>ゴウケイ</t>
    </rPh>
    <phoneticPr fontId="1"/>
  </si>
  <si>
    <t>20代</t>
    <rPh sb="2" eb="3">
      <t>ダイ</t>
    </rPh>
    <phoneticPr fontId="1"/>
  </si>
  <si>
    <t>30代</t>
    <rPh sb="2" eb="3">
      <t>ダイ</t>
    </rPh>
    <phoneticPr fontId="1"/>
  </si>
  <si>
    <t>40代</t>
    <rPh sb="2" eb="3">
      <t>ダイ</t>
    </rPh>
    <phoneticPr fontId="1"/>
  </si>
  <si>
    <t>50代</t>
    <rPh sb="2" eb="3">
      <t>ダイ</t>
    </rPh>
    <phoneticPr fontId="1"/>
  </si>
  <si>
    <t>60代</t>
    <rPh sb="2" eb="3">
      <t>ダイ</t>
    </rPh>
    <phoneticPr fontId="1"/>
  </si>
  <si>
    <t>70代</t>
    <rPh sb="2" eb="3">
      <t>ダイ</t>
    </rPh>
    <phoneticPr fontId="1"/>
  </si>
  <si>
    <t>80代</t>
    <rPh sb="2" eb="3">
      <t>ダイ</t>
    </rPh>
    <phoneticPr fontId="1"/>
  </si>
  <si>
    <t>90代</t>
    <rPh sb="2" eb="3">
      <t>ダイ</t>
    </rPh>
    <phoneticPr fontId="1"/>
  </si>
  <si>
    <t>法人</t>
    <rPh sb="0" eb="2">
      <t>ホウジン</t>
    </rPh>
    <phoneticPr fontId="1"/>
  </si>
  <si>
    <t>（単位：人）</t>
    <rPh sb="1" eb="3">
      <t>タンイ</t>
    </rPh>
    <rPh sb="4" eb="5">
      <t>ヒト</t>
    </rPh>
    <phoneticPr fontId="1"/>
  </si>
  <si>
    <t>100代</t>
    <rPh sb="3" eb="4">
      <t>ダイ</t>
    </rPh>
    <phoneticPr fontId="1"/>
  </si>
  <si>
    <t>10代</t>
    <rPh sb="2" eb="3">
      <t>ダイ</t>
    </rPh>
    <phoneticPr fontId="1"/>
  </si>
  <si>
    <t>A-1</t>
    <phoneticPr fontId="1"/>
  </si>
  <si>
    <t>A-4</t>
    <phoneticPr fontId="1"/>
  </si>
  <si>
    <t>年代</t>
    <rPh sb="0" eb="2">
      <t>ネンダイ</t>
    </rPh>
    <phoneticPr fontId="1"/>
  </si>
  <si>
    <t>平成２６年産の甘味資源作物交付金の交付実績があった者で集計。</t>
    <rPh sb="0" eb="2">
      <t>ヘイセイ</t>
    </rPh>
    <rPh sb="4" eb="5">
      <t>ネン</t>
    </rPh>
    <rPh sb="5" eb="6">
      <t>サン</t>
    </rPh>
    <rPh sb="7" eb="9">
      <t>カンミ</t>
    </rPh>
    <rPh sb="9" eb="11">
      <t>シゲン</t>
    </rPh>
    <rPh sb="11" eb="13">
      <t>サクモツ</t>
    </rPh>
    <rPh sb="13" eb="16">
      <t>コウフキン</t>
    </rPh>
    <rPh sb="17" eb="19">
      <t>コウフ</t>
    </rPh>
    <rPh sb="19" eb="21">
      <t>ジッセキ</t>
    </rPh>
    <rPh sb="25" eb="26">
      <t>シャ</t>
    </rPh>
    <rPh sb="27" eb="29">
      <t>シュウケイ</t>
    </rPh>
    <phoneticPr fontId="3"/>
  </si>
  <si>
    <t>（４）市町村別　要件区分別　年齢層・法人別　生産者数</t>
    <rPh sb="3" eb="6">
      <t>シチョウソン</t>
    </rPh>
    <rPh sb="6" eb="7">
      <t>ベツ</t>
    </rPh>
    <rPh sb="8" eb="10">
      <t>ヨウケン</t>
    </rPh>
    <rPh sb="10" eb="12">
      <t>クブン</t>
    </rPh>
    <rPh sb="12" eb="13">
      <t>ベツ</t>
    </rPh>
    <rPh sb="14" eb="17">
      <t>ネンレイソウ</t>
    </rPh>
    <rPh sb="18" eb="20">
      <t>ホウジン</t>
    </rPh>
    <rPh sb="20" eb="21">
      <t>ベツ</t>
    </rPh>
    <rPh sb="22" eb="24">
      <t>セイサン</t>
    </rPh>
    <rPh sb="24" eb="25">
      <t>シャ</t>
    </rPh>
    <rPh sb="25" eb="26">
      <t>スウ</t>
    </rPh>
    <phoneticPr fontId="1"/>
  </si>
  <si>
    <t>（注１）</t>
    <rPh sb="1" eb="2">
      <t>チュウ</t>
    </rPh>
    <phoneticPr fontId="3"/>
  </si>
  <si>
    <t>（注２）</t>
    <rPh sb="1" eb="2">
      <t>チュウ</t>
    </rPh>
    <phoneticPr fontId="3"/>
  </si>
  <si>
    <t>生産者は、居住する市町村で分類。</t>
    <rPh sb="0" eb="3">
      <t>セイサンシャ</t>
    </rPh>
    <rPh sb="5" eb="7">
      <t>キョジュウ</t>
    </rPh>
    <rPh sb="9" eb="12">
      <t>シチョウソン</t>
    </rPh>
    <rPh sb="13" eb="15">
      <t>ブンルイ</t>
    </rPh>
    <phoneticPr fontId="3"/>
  </si>
  <si>
    <t>（注３）</t>
    <rPh sb="1" eb="2">
      <t>チュウ</t>
    </rPh>
    <phoneticPr fontId="3"/>
  </si>
  <si>
    <t>表中の市町村以外に居住する生産者は、交付申請を行った市町村で分類。</t>
    <rPh sb="0" eb="1">
      <t>ヒョウ</t>
    </rPh>
    <rPh sb="1" eb="2">
      <t>チュウ</t>
    </rPh>
    <rPh sb="3" eb="6">
      <t>シチョウソン</t>
    </rPh>
    <rPh sb="6" eb="8">
      <t>イガイ</t>
    </rPh>
    <rPh sb="9" eb="11">
      <t>キョジュウ</t>
    </rPh>
    <rPh sb="13" eb="16">
      <t>セイサンシャ</t>
    </rPh>
    <rPh sb="20" eb="22">
      <t>シンセイ</t>
    </rPh>
    <rPh sb="23" eb="24">
      <t>オコナ</t>
    </rPh>
    <rPh sb="26" eb="29">
      <t>シチョウソン</t>
    </rPh>
    <phoneticPr fontId="3"/>
  </si>
</sst>
</file>

<file path=xl/styles.xml><?xml version="1.0" encoding="utf-8"?>
<styleSheet xmlns="http://schemas.openxmlformats.org/spreadsheetml/2006/main">
  <numFmts count="3">
    <numFmt numFmtId="176" formatCode="[$-411]ggge&quot;年&quot;m&quot;月&quot;d&quot;日&quot;;@"/>
    <numFmt numFmtId="177" formatCode="#,##0;&quot;△ &quot;#,##0"/>
    <numFmt numFmtId="178" formatCode="0.0%"/>
  </numFmts>
  <fonts count="13"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4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9" fillId="0" borderId="0">
      <alignment vertical="center"/>
    </xf>
  </cellStyleXfs>
  <cellXfs count="62">
    <xf numFmtId="0" fontId="0" fillId="0" borderId="0" xfId="0">
      <alignment vertical="center"/>
    </xf>
    <xf numFmtId="177" fontId="4" fillId="0" borderId="11" xfId="0" applyNumberFormat="1" applyFont="1" applyBorder="1">
      <alignment vertical="center"/>
    </xf>
    <xf numFmtId="0" fontId="5" fillId="0" borderId="0" xfId="0" applyFont="1">
      <alignment vertical="center"/>
    </xf>
    <xf numFmtId="0" fontId="6" fillId="0" borderId="9" xfId="0" applyFont="1" applyBorder="1" applyAlignment="1">
      <alignment horizontal="center" vertical="center"/>
    </xf>
    <xf numFmtId="177" fontId="4" fillId="0" borderId="9" xfId="0" applyNumberFormat="1" applyFont="1" applyBorder="1">
      <alignment vertical="center"/>
    </xf>
    <xf numFmtId="0" fontId="6" fillId="0" borderId="11" xfId="0" applyFont="1" applyBorder="1" applyAlignment="1">
      <alignment horizontal="center" vertical="center"/>
    </xf>
    <xf numFmtId="177" fontId="4" fillId="0" borderId="2" xfId="0" applyNumberFormat="1" applyFont="1" applyBorder="1">
      <alignment vertical="center"/>
    </xf>
    <xf numFmtId="0" fontId="4" fillId="0" borderId="2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177" fontId="4" fillId="0" borderId="3" xfId="0" applyNumberFormat="1" applyFont="1" applyBorder="1">
      <alignment vertical="center"/>
    </xf>
    <xf numFmtId="0" fontId="5" fillId="0" borderId="3" xfId="0" applyFont="1" applyBorder="1">
      <alignment vertical="center"/>
    </xf>
    <xf numFmtId="178" fontId="8" fillId="0" borderId="7" xfId="0" applyNumberFormat="1" applyFont="1" applyBorder="1">
      <alignment vertical="center"/>
    </xf>
    <xf numFmtId="0" fontId="5" fillId="0" borderId="7" xfId="0" applyFont="1" applyBorder="1">
      <alignment vertical="center"/>
    </xf>
    <xf numFmtId="0" fontId="4" fillId="0" borderId="9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177" fontId="4" fillId="0" borderId="2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0" xfId="2" applyFont="1">
      <alignment vertical="center"/>
    </xf>
    <xf numFmtId="0" fontId="10" fillId="0" borderId="0" xfId="1" applyFont="1" applyBorder="1" applyAlignment="1">
      <alignment horizontal="center"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 textRotation="255"/>
    </xf>
    <xf numFmtId="0" fontId="5" fillId="0" borderId="12" xfId="0" applyFont="1" applyBorder="1" applyAlignment="1">
      <alignment horizontal="center" vertical="center" textRotation="255"/>
    </xf>
    <xf numFmtId="0" fontId="7" fillId="0" borderId="3" xfId="0" applyFont="1" applyBorder="1" applyAlignment="1">
      <alignment horizontal="center" vertical="center" textRotation="255" wrapText="1"/>
    </xf>
    <xf numFmtId="0" fontId="7" fillId="0" borderId="6" xfId="0" applyFont="1" applyBorder="1" applyAlignment="1">
      <alignment horizontal="center" vertical="center" textRotation="255" wrapText="1"/>
    </xf>
    <xf numFmtId="0" fontId="6" fillId="0" borderId="3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textRotation="255" wrapText="1"/>
    </xf>
    <xf numFmtId="0" fontId="6" fillId="0" borderId="6" xfId="0" applyFont="1" applyBorder="1" applyAlignment="1">
      <alignment horizontal="center" vertical="center" textRotation="255" wrapText="1"/>
    </xf>
    <xf numFmtId="0" fontId="6" fillId="0" borderId="7" xfId="0" applyFont="1" applyBorder="1" applyAlignment="1">
      <alignment horizontal="center" vertical="center" textRotation="255"/>
    </xf>
    <xf numFmtId="0" fontId="6" fillId="0" borderId="13" xfId="0" applyFont="1" applyBorder="1" applyAlignment="1">
      <alignment horizontal="center" vertical="center" textRotation="255"/>
    </xf>
    <xf numFmtId="0" fontId="6" fillId="0" borderId="0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distributed" textRotation="255" justifyLastLine="1"/>
    </xf>
    <xf numFmtId="0" fontId="6" fillId="0" borderId="6" xfId="0" applyFont="1" applyBorder="1" applyAlignment="1">
      <alignment horizontal="center" vertical="distributed" textRotation="255" justifyLastLine="1"/>
    </xf>
    <xf numFmtId="0" fontId="6" fillId="0" borderId="7" xfId="0" applyFont="1" applyBorder="1" applyAlignment="1">
      <alignment horizontal="center" vertical="distributed" textRotation="255" justifyLastLine="1"/>
    </xf>
    <xf numFmtId="0" fontId="6" fillId="0" borderId="12" xfId="0" applyFont="1" applyBorder="1" applyAlignment="1">
      <alignment horizontal="center" vertical="center" textRotation="255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</cellXfs>
  <cellStyles count="3">
    <cellStyle name="標準" xfId="0" builtinId="0"/>
    <cellStyle name="標準 2" xfId="2"/>
    <cellStyle name="標準_いも進捗状況（事務所打合せ用）19.7.19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S189"/>
  <sheetViews>
    <sheetView showZeros="0" tabSelected="1" view="pageBreakPreview" zoomScale="80" zoomScaleNormal="100" zoomScaleSheetLayoutView="80" zoomScalePageLayoutView="75" workbookViewId="0">
      <pane xSplit="6" ySplit="6" topLeftCell="G7" activePane="bottomRight" state="frozen"/>
      <selection pane="topRight" activeCell="G1" sqref="G1"/>
      <selection pane="bottomLeft" activeCell="A7" sqref="A7"/>
      <selection pane="bottomRight" activeCell="G7" sqref="G7"/>
    </sheetView>
  </sheetViews>
  <sheetFormatPr defaultRowHeight="17.25"/>
  <cols>
    <col min="1" max="1" width="1.140625" style="2" customWidth="1"/>
    <col min="2" max="2" width="7.5703125" style="2" customWidth="1"/>
    <col min="3" max="5" width="6.7109375" style="2" customWidth="1"/>
    <col min="6" max="7" width="8" style="2" customWidth="1"/>
    <col min="8" max="16" width="7.85546875" style="2" customWidth="1"/>
    <col min="17" max="17" width="9.42578125" style="2" customWidth="1"/>
    <col min="18" max="18" width="14.7109375" style="2" customWidth="1"/>
    <col min="19" max="19" width="12.7109375" style="2" customWidth="1"/>
    <col min="20" max="16384" width="9.140625" style="2"/>
  </cols>
  <sheetData>
    <row r="1" spans="2:19">
      <c r="B1" s="19" t="s">
        <v>81</v>
      </c>
    </row>
    <row r="2" spans="2:19">
      <c r="Q2" s="52">
        <v>42277</v>
      </c>
      <c r="R2" s="52"/>
      <c r="S2" s="2" t="s">
        <v>0</v>
      </c>
    </row>
    <row r="3" spans="2:19">
      <c r="R3" s="2" t="s">
        <v>74</v>
      </c>
    </row>
    <row r="4" spans="2:19">
      <c r="B4" s="53" t="s">
        <v>1</v>
      </c>
      <c r="C4" s="53" t="s">
        <v>2</v>
      </c>
      <c r="D4" s="53" t="s">
        <v>3</v>
      </c>
      <c r="E4" s="53" t="s">
        <v>4</v>
      </c>
      <c r="F4" s="54" t="s">
        <v>5</v>
      </c>
      <c r="G4" s="59" t="s">
        <v>79</v>
      </c>
      <c r="H4" s="60"/>
      <c r="I4" s="60"/>
      <c r="J4" s="60"/>
      <c r="K4" s="60"/>
      <c r="L4" s="60"/>
      <c r="M4" s="60"/>
      <c r="N4" s="60"/>
      <c r="O4" s="60"/>
      <c r="P4" s="60"/>
      <c r="Q4" s="61"/>
      <c r="R4" s="50" t="s">
        <v>6</v>
      </c>
      <c r="S4" s="50" t="s">
        <v>7</v>
      </c>
    </row>
    <row r="5" spans="2:19">
      <c r="B5" s="53"/>
      <c r="C5" s="53"/>
      <c r="D5" s="53"/>
      <c r="E5" s="53"/>
      <c r="F5" s="55"/>
      <c r="G5" s="51" t="s">
        <v>76</v>
      </c>
      <c r="H5" s="51" t="s">
        <v>65</v>
      </c>
      <c r="I5" s="51" t="s">
        <v>66</v>
      </c>
      <c r="J5" s="51" t="s">
        <v>67</v>
      </c>
      <c r="K5" s="51" t="s">
        <v>68</v>
      </c>
      <c r="L5" s="51" t="s">
        <v>69</v>
      </c>
      <c r="M5" s="51" t="s">
        <v>70</v>
      </c>
      <c r="N5" s="51" t="s">
        <v>71</v>
      </c>
      <c r="O5" s="51" t="s">
        <v>72</v>
      </c>
      <c r="P5" s="57" t="s">
        <v>75</v>
      </c>
      <c r="Q5" s="50" t="s">
        <v>73</v>
      </c>
      <c r="R5" s="50"/>
      <c r="S5" s="50"/>
    </row>
    <row r="6" spans="2:19">
      <c r="B6" s="53"/>
      <c r="C6" s="53"/>
      <c r="D6" s="53"/>
      <c r="E6" s="53"/>
      <c r="F6" s="56"/>
      <c r="G6" s="50"/>
      <c r="H6" s="50"/>
      <c r="I6" s="50"/>
      <c r="J6" s="50"/>
      <c r="K6" s="50"/>
      <c r="L6" s="50"/>
      <c r="M6" s="50"/>
      <c r="N6" s="50"/>
      <c r="O6" s="50"/>
      <c r="P6" s="58"/>
      <c r="Q6" s="50"/>
      <c r="R6" s="50"/>
      <c r="S6" s="50"/>
    </row>
    <row r="7" spans="2:19" ht="17.25" customHeight="1">
      <c r="B7" s="46" t="s">
        <v>13</v>
      </c>
      <c r="C7" s="35" t="s">
        <v>11</v>
      </c>
      <c r="D7" s="35" t="s">
        <v>12</v>
      </c>
      <c r="E7" s="42" t="s">
        <v>14</v>
      </c>
      <c r="F7" s="3" t="s">
        <v>77</v>
      </c>
      <c r="G7" s="14"/>
      <c r="H7" s="4"/>
      <c r="I7" s="4"/>
      <c r="J7" s="4"/>
      <c r="K7" s="4"/>
      <c r="L7" s="4"/>
      <c r="M7" s="4"/>
      <c r="N7" s="4"/>
      <c r="O7" s="4"/>
      <c r="P7" s="4"/>
      <c r="Q7" s="4"/>
      <c r="R7" s="4">
        <f>SUM(G7:Q7)</f>
        <v>0</v>
      </c>
      <c r="S7" s="4"/>
    </row>
    <row r="8" spans="2:19">
      <c r="B8" s="47"/>
      <c r="C8" s="36"/>
      <c r="D8" s="36"/>
      <c r="E8" s="43"/>
      <c r="F8" s="5" t="s">
        <v>8</v>
      </c>
      <c r="G8" s="15"/>
      <c r="H8" s="1"/>
      <c r="I8" s="1"/>
      <c r="J8" s="1">
        <v>2</v>
      </c>
      <c r="K8" s="1">
        <v>5</v>
      </c>
      <c r="L8" s="1">
        <v>18</v>
      </c>
      <c r="M8" s="1">
        <v>9</v>
      </c>
      <c r="N8" s="1"/>
      <c r="O8" s="1"/>
      <c r="P8" s="1"/>
      <c r="Q8" s="1"/>
      <c r="R8" s="1">
        <f t="shared" ref="R8:R71" si="0">SUM(G8:Q8)</f>
        <v>34</v>
      </c>
      <c r="S8" s="1"/>
    </row>
    <row r="9" spans="2:19">
      <c r="B9" s="47"/>
      <c r="C9" s="36"/>
      <c r="D9" s="36"/>
      <c r="E9" s="43"/>
      <c r="F9" s="5" t="s">
        <v>9</v>
      </c>
      <c r="G9" s="15"/>
      <c r="H9" s="1"/>
      <c r="I9" s="1"/>
      <c r="J9" s="1">
        <v>2</v>
      </c>
      <c r="K9" s="1">
        <v>9</v>
      </c>
      <c r="L9" s="1">
        <v>18</v>
      </c>
      <c r="M9" s="1">
        <v>12</v>
      </c>
      <c r="N9" s="1">
        <v>20</v>
      </c>
      <c r="O9" s="1">
        <v>1</v>
      </c>
      <c r="P9" s="1"/>
      <c r="Q9" s="1"/>
      <c r="R9" s="1">
        <f t="shared" si="0"/>
        <v>62</v>
      </c>
      <c r="S9" s="1"/>
    </row>
    <row r="10" spans="2:19">
      <c r="B10" s="47"/>
      <c r="C10" s="36"/>
      <c r="D10" s="36"/>
      <c r="E10" s="43"/>
      <c r="F10" s="5" t="s">
        <v>78</v>
      </c>
      <c r="G10" s="15"/>
      <c r="H10" s="1"/>
      <c r="I10" s="1"/>
      <c r="J10" s="1"/>
      <c r="K10" s="1"/>
      <c r="L10" s="1"/>
      <c r="M10" s="1"/>
      <c r="N10" s="1"/>
      <c r="O10" s="1"/>
      <c r="P10" s="1"/>
      <c r="Q10" s="1"/>
      <c r="R10" s="1">
        <f t="shared" si="0"/>
        <v>0</v>
      </c>
      <c r="S10" s="1"/>
    </row>
    <row r="11" spans="2:19">
      <c r="B11" s="47"/>
      <c r="C11" s="36"/>
      <c r="D11" s="36"/>
      <c r="E11" s="44"/>
      <c r="F11" s="18" t="s">
        <v>10</v>
      </c>
      <c r="G11" s="16">
        <f t="shared" ref="G11:Q11" si="1">SUM(G7:G10)</f>
        <v>0</v>
      </c>
      <c r="H11" s="6">
        <f t="shared" si="1"/>
        <v>0</v>
      </c>
      <c r="I11" s="6">
        <f t="shared" si="1"/>
        <v>0</v>
      </c>
      <c r="J11" s="6">
        <f t="shared" si="1"/>
        <v>4</v>
      </c>
      <c r="K11" s="6">
        <f t="shared" si="1"/>
        <v>14</v>
      </c>
      <c r="L11" s="6">
        <f t="shared" si="1"/>
        <v>36</v>
      </c>
      <c r="M11" s="6">
        <f t="shared" si="1"/>
        <v>21</v>
      </c>
      <c r="N11" s="6">
        <f t="shared" si="1"/>
        <v>20</v>
      </c>
      <c r="O11" s="6">
        <f t="shared" si="1"/>
        <v>1</v>
      </c>
      <c r="P11" s="6"/>
      <c r="Q11" s="6">
        <f t="shared" si="1"/>
        <v>0</v>
      </c>
      <c r="R11" s="6">
        <f t="shared" si="0"/>
        <v>96</v>
      </c>
      <c r="S11" s="6"/>
    </row>
    <row r="12" spans="2:19">
      <c r="B12" s="47"/>
      <c r="C12" s="36"/>
      <c r="D12" s="36"/>
      <c r="E12" s="42" t="s">
        <v>15</v>
      </c>
      <c r="F12" s="3" t="s">
        <v>77</v>
      </c>
      <c r="G12" s="14"/>
      <c r="H12" s="4"/>
      <c r="I12" s="4">
        <v>1</v>
      </c>
      <c r="J12" s="4"/>
      <c r="K12" s="4"/>
      <c r="L12" s="4"/>
      <c r="M12" s="4"/>
      <c r="N12" s="4"/>
      <c r="O12" s="4"/>
      <c r="P12" s="4"/>
      <c r="Q12" s="4"/>
      <c r="R12" s="4">
        <f t="shared" si="0"/>
        <v>1</v>
      </c>
      <c r="S12" s="4"/>
    </row>
    <row r="13" spans="2:19">
      <c r="B13" s="47"/>
      <c r="C13" s="36"/>
      <c r="D13" s="36"/>
      <c r="E13" s="43"/>
      <c r="F13" s="5" t="s">
        <v>8</v>
      </c>
      <c r="G13" s="15"/>
      <c r="H13" s="1"/>
      <c r="I13" s="1"/>
      <c r="J13" s="1">
        <v>1</v>
      </c>
      <c r="K13" s="1"/>
      <c r="L13" s="1"/>
      <c r="M13" s="1"/>
      <c r="N13" s="1"/>
      <c r="O13" s="1"/>
      <c r="P13" s="1"/>
      <c r="Q13" s="1"/>
      <c r="R13" s="1">
        <f t="shared" si="0"/>
        <v>1</v>
      </c>
      <c r="S13" s="1"/>
    </row>
    <row r="14" spans="2:19">
      <c r="B14" s="47"/>
      <c r="C14" s="36"/>
      <c r="D14" s="36"/>
      <c r="E14" s="43"/>
      <c r="F14" s="5" t="s">
        <v>9</v>
      </c>
      <c r="G14" s="15"/>
      <c r="H14" s="1"/>
      <c r="I14" s="1"/>
      <c r="J14" s="1"/>
      <c r="K14" s="1"/>
      <c r="L14" s="1">
        <v>1</v>
      </c>
      <c r="M14" s="1"/>
      <c r="N14" s="1"/>
      <c r="O14" s="1"/>
      <c r="P14" s="1"/>
      <c r="Q14" s="1"/>
      <c r="R14" s="1">
        <f t="shared" si="0"/>
        <v>1</v>
      </c>
      <c r="S14" s="1"/>
    </row>
    <row r="15" spans="2:19">
      <c r="B15" s="47"/>
      <c r="C15" s="36"/>
      <c r="D15" s="36"/>
      <c r="E15" s="43"/>
      <c r="F15" s="5" t="s">
        <v>78</v>
      </c>
      <c r="G15" s="15"/>
      <c r="H15" s="1"/>
      <c r="I15" s="1"/>
      <c r="J15" s="1">
        <v>3</v>
      </c>
      <c r="K15" s="1">
        <v>3</v>
      </c>
      <c r="L15" s="1">
        <v>10</v>
      </c>
      <c r="M15" s="1">
        <v>2</v>
      </c>
      <c r="N15" s="1">
        <v>1</v>
      </c>
      <c r="O15" s="1"/>
      <c r="P15" s="1"/>
      <c r="Q15" s="1"/>
      <c r="R15" s="1">
        <f t="shared" si="0"/>
        <v>19</v>
      </c>
      <c r="S15" s="1"/>
    </row>
    <row r="16" spans="2:19">
      <c r="B16" s="47"/>
      <c r="C16" s="36"/>
      <c r="D16" s="36"/>
      <c r="E16" s="44"/>
      <c r="F16" s="18" t="s">
        <v>10</v>
      </c>
      <c r="G16" s="16">
        <f t="shared" ref="G16:Q16" si="2">SUM(G12:G15)</f>
        <v>0</v>
      </c>
      <c r="H16" s="6">
        <f t="shared" si="2"/>
        <v>0</v>
      </c>
      <c r="I16" s="6">
        <f t="shared" si="2"/>
        <v>1</v>
      </c>
      <c r="J16" s="6">
        <f t="shared" si="2"/>
        <v>4</v>
      </c>
      <c r="K16" s="6">
        <f t="shared" si="2"/>
        <v>3</v>
      </c>
      <c r="L16" s="6">
        <f t="shared" si="2"/>
        <v>11</v>
      </c>
      <c r="M16" s="6">
        <f t="shared" si="2"/>
        <v>2</v>
      </c>
      <c r="N16" s="6">
        <f t="shared" si="2"/>
        <v>1</v>
      </c>
      <c r="O16" s="6">
        <f t="shared" si="2"/>
        <v>0</v>
      </c>
      <c r="P16" s="6"/>
      <c r="Q16" s="6">
        <f t="shared" si="2"/>
        <v>0</v>
      </c>
      <c r="R16" s="6">
        <f t="shared" si="0"/>
        <v>22</v>
      </c>
      <c r="S16" s="6"/>
    </row>
    <row r="17" spans="2:19">
      <c r="B17" s="47"/>
      <c r="C17" s="36"/>
      <c r="D17" s="36"/>
      <c r="E17" s="42" t="s">
        <v>16</v>
      </c>
      <c r="F17" s="3" t="s">
        <v>77</v>
      </c>
      <c r="G17" s="14"/>
      <c r="H17" s="4"/>
      <c r="I17" s="4"/>
      <c r="J17" s="4"/>
      <c r="K17" s="4"/>
      <c r="L17" s="4"/>
      <c r="M17" s="4"/>
      <c r="N17" s="4"/>
      <c r="O17" s="4"/>
      <c r="P17" s="4"/>
      <c r="Q17" s="4"/>
      <c r="R17" s="4">
        <f t="shared" si="0"/>
        <v>0</v>
      </c>
      <c r="S17" s="4"/>
    </row>
    <row r="18" spans="2:19">
      <c r="B18" s="47"/>
      <c r="C18" s="36"/>
      <c r="D18" s="36"/>
      <c r="E18" s="43"/>
      <c r="F18" s="5" t="s">
        <v>8</v>
      </c>
      <c r="G18" s="15"/>
      <c r="H18" s="1"/>
      <c r="I18" s="1"/>
      <c r="J18" s="1"/>
      <c r="K18" s="1"/>
      <c r="L18" s="1"/>
      <c r="M18" s="1"/>
      <c r="N18" s="1"/>
      <c r="O18" s="1"/>
      <c r="P18" s="1"/>
      <c r="Q18" s="1"/>
      <c r="R18" s="1">
        <f t="shared" si="0"/>
        <v>0</v>
      </c>
      <c r="S18" s="1"/>
    </row>
    <row r="19" spans="2:19">
      <c r="B19" s="47"/>
      <c r="C19" s="36"/>
      <c r="D19" s="36"/>
      <c r="E19" s="43"/>
      <c r="F19" s="5" t="s">
        <v>9</v>
      </c>
      <c r="G19" s="15"/>
      <c r="H19" s="1"/>
      <c r="I19" s="1"/>
      <c r="J19" s="1"/>
      <c r="K19" s="1"/>
      <c r="L19" s="1"/>
      <c r="M19" s="1"/>
      <c r="N19" s="1"/>
      <c r="O19" s="1"/>
      <c r="P19" s="1"/>
      <c r="Q19" s="1"/>
      <c r="R19" s="1">
        <f t="shared" si="0"/>
        <v>0</v>
      </c>
      <c r="S19" s="1"/>
    </row>
    <row r="20" spans="2:19">
      <c r="B20" s="47"/>
      <c r="C20" s="36"/>
      <c r="D20" s="36"/>
      <c r="E20" s="43"/>
      <c r="F20" s="5" t="s">
        <v>78</v>
      </c>
      <c r="G20" s="15"/>
      <c r="H20" s="1"/>
      <c r="I20" s="1"/>
      <c r="J20" s="1"/>
      <c r="K20" s="1">
        <v>4</v>
      </c>
      <c r="L20" s="1">
        <v>5</v>
      </c>
      <c r="M20" s="1"/>
      <c r="N20" s="1">
        <v>3</v>
      </c>
      <c r="O20" s="1"/>
      <c r="P20" s="1"/>
      <c r="Q20" s="1">
        <v>1</v>
      </c>
      <c r="R20" s="1">
        <f>SUM(G20:Q20)</f>
        <v>13</v>
      </c>
      <c r="S20" s="1"/>
    </row>
    <row r="21" spans="2:19">
      <c r="B21" s="47"/>
      <c r="C21" s="36"/>
      <c r="D21" s="36"/>
      <c r="E21" s="44"/>
      <c r="F21" s="18" t="s">
        <v>10</v>
      </c>
      <c r="G21" s="16">
        <f t="shared" ref="G21:Q21" si="3">SUM(G17:G20)</f>
        <v>0</v>
      </c>
      <c r="H21" s="6">
        <f t="shared" si="3"/>
        <v>0</v>
      </c>
      <c r="I21" s="6">
        <f t="shared" si="3"/>
        <v>0</v>
      </c>
      <c r="J21" s="6">
        <f t="shared" si="3"/>
        <v>0</v>
      </c>
      <c r="K21" s="6">
        <f t="shared" si="3"/>
        <v>4</v>
      </c>
      <c r="L21" s="6">
        <f t="shared" si="3"/>
        <v>5</v>
      </c>
      <c r="M21" s="6">
        <f t="shared" si="3"/>
        <v>0</v>
      </c>
      <c r="N21" s="6">
        <f t="shared" si="3"/>
        <v>3</v>
      </c>
      <c r="O21" s="6">
        <f t="shared" si="3"/>
        <v>0</v>
      </c>
      <c r="P21" s="6"/>
      <c r="Q21" s="6">
        <f t="shared" si="3"/>
        <v>1</v>
      </c>
      <c r="R21" s="6">
        <f t="shared" si="0"/>
        <v>13</v>
      </c>
      <c r="S21" s="6"/>
    </row>
    <row r="22" spans="2:19">
      <c r="B22" s="47"/>
      <c r="C22" s="36"/>
      <c r="D22" s="36"/>
      <c r="E22" s="42" t="s">
        <v>17</v>
      </c>
      <c r="F22" s="3" t="s">
        <v>77</v>
      </c>
      <c r="G22" s="14"/>
      <c r="H22" s="4"/>
      <c r="I22" s="4"/>
      <c r="J22" s="4"/>
      <c r="K22" s="4"/>
      <c r="L22" s="4"/>
      <c r="M22" s="4"/>
      <c r="N22" s="4"/>
      <c r="O22" s="4"/>
      <c r="P22" s="4"/>
      <c r="Q22" s="4"/>
      <c r="R22" s="4">
        <f t="shared" si="0"/>
        <v>0</v>
      </c>
      <c r="S22" s="4"/>
    </row>
    <row r="23" spans="2:19">
      <c r="B23" s="47"/>
      <c r="C23" s="36"/>
      <c r="D23" s="36"/>
      <c r="E23" s="43"/>
      <c r="F23" s="5" t="s">
        <v>8</v>
      </c>
      <c r="G23" s="15"/>
      <c r="H23" s="1"/>
      <c r="I23" s="1">
        <v>1</v>
      </c>
      <c r="J23" s="1">
        <v>2</v>
      </c>
      <c r="K23" s="1">
        <v>5</v>
      </c>
      <c r="L23" s="1">
        <v>11</v>
      </c>
      <c r="M23" s="1">
        <v>10</v>
      </c>
      <c r="N23" s="1">
        <v>5</v>
      </c>
      <c r="O23" s="1"/>
      <c r="P23" s="1"/>
      <c r="Q23" s="1">
        <v>1</v>
      </c>
      <c r="R23" s="1">
        <f t="shared" si="0"/>
        <v>35</v>
      </c>
      <c r="S23" s="1"/>
    </row>
    <row r="24" spans="2:19">
      <c r="B24" s="47"/>
      <c r="C24" s="36"/>
      <c r="D24" s="36"/>
      <c r="E24" s="43"/>
      <c r="F24" s="5" t="s">
        <v>9</v>
      </c>
      <c r="G24" s="15"/>
      <c r="H24" s="1"/>
      <c r="I24" s="1"/>
      <c r="J24" s="1"/>
      <c r="K24" s="1">
        <v>1</v>
      </c>
      <c r="L24" s="1">
        <v>1</v>
      </c>
      <c r="M24" s="1"/>
      <c r="N24" s="1"/>
      <c r="O24" s="1"/>
      <c r="P24" s="1"/>
      <c r="Q24" s="1"/>
      <c r="R24" s="1">
        <f t="shared" si="0"/>
        <v>2</v>
      </c>
      <c r="S24" s="1"/>
    </row>
    <row r="25" spans="2:19">
      <c r="B25" s="47"/>
      <c r="C25" s="36"/>
      <c r="D25" s="36"/>
      <c r="E25" s="43"/>
      <c r="F25" s="5" t="s">
        <v>78</v>
      </c>
      <c r="G25" s="15"/>
      <c r="H25" s="1"/>
      <c r="I25" s="1">
        <v>4</v>
      </c>
      <c r="J25" s="1">
        <v>14</v>
      </c>
      <c r="K25" s="1">
        <v>48</v>
      </c>
      <c r="L25" s="1">
        <v>64</v>
      </c>
      <c r="M25" s="1">
        <v>39</v>
      </c>
      <c r="N25" s="1">
        <v>29</v>
      </c>
      <c r="O25" s="1"/>
      <c r="P25" s="1"/>
      <c r="Q25" s="1"/>
      <c r="R25" s="1">
        <f t="shared" si="0"/>
        <v>198</v>
      </c>
      <c r="S25" s="1"/>
    </row>
    <row r="26" spans="2:19">
      <c r="B26" s="47"/>
      <c r="C26" s="36"/>
      <c r="D26" s="36"/>
      <c r="E26" s="44"/>
      <c r="F26" s="18" t="s">
        <v>10</v>
      </c>
      <c r="G26" s="16">
        <f t="shared" ref="G26:Q26" si="4">SUM(G22:G25)</f>
        <v>0</v>
      </c>
      <c r="H26" s="6">
        <f t="shared" si="4"/>
        <v>0</v>
      </c>
      <c r="I26" s="6">
        <f t="shared" si="4"/>
        <v>5</v>
      </c>
      <c r="J26" s="6">
        <f t="shared" si="4"/>
        <v>16</v>
      </c>
      <c r="K26" s="6">
        <f t="shared" si="4"/>
        <v>54</v>
      </c>
      <c r="L26" s="6">
        <f t="shared" si="4"/>
        <v>76</v>
      </c>
      <c r="M26" s="6">
        <f t="shared" si="4"/>
        <v>49</v>
      </c>
      <c r="N26" s="6">
        <f t="shared" si="4"/>
        <v>34</v>
      </c>
      <c r="O26" s="6">
        <f t="shared" si="4"/>
        <v>0</v>
      </c>
      <c r="P26" s="6"/>
      <c r="Q26" s="6">
        <f t="shared" si="4"/>
        <v>1</v>
      </c>
      <c r="R26" s="6">
        <f t="shared" si="0"/>
        <v>235</v>
      </c>
      <c r="S26" s="6"/>
    </row>
    <row r="27" spans="2:19">
      <c r="B27" s="47"/>
      <c r="C27" s="36"/>
      <c r="D27" s="36"/>
      <c r="E27" s="42" t="s">
        <v>18</v>
      </c>
      <c r="F27" s="3" t="s">
        <v>77</v>
      </c>
      <c r="G27" s="14"/>
      <c r="H27" s="4"/>
      <c r="I27" s="4"/>
      <c r="J27" s="4"/>
      <c r="K27" s="4"/>
      <c r="L27" s="4"/>
      <c r="M27" s="4"/>
      <c r="N27" s="4"/>
      <c r="O27" s="4"/>
      <c r="P27" s="4"/>
      <c r="Q27" s="4"/>
      <c r="R27" s="4">
        <f t="shared" si="0"/>
        <v>0</v>
      </c>
      <c r="S27" s="4"/>
    </row>
    <row r="28" spans="2:19">
      <c r="B28" s="47"/>
      <c r="C28" s="36"/>
      <c r="D28" s="36"/>
      <c r="E28" s="43"/>
      <c r="F28" s="5" t="s">
        <v>8</v>
      </c>
      <c r="G28" s="15"/>
      <c r="H28" s="1"/>
      <c r="I28" s="1">
        <v>1</v>
      </c>
      <c r="J28" s="1">
        <v>1</v>
      </c>
      <c r="K28" s="1">
        <v>2</v>
      </c>
      <c r="L28" s="1">
        <v>7</v>
      </c>
      <c r="M28" s="1">
        <v>1</v>
      </c>
      <c r="N28" s="1"/>
      <c r="O28" s="1"/>
      <c r="P28" s="1"/>
      <c r="Q28" s="1">
        <v>1</v>
      </c>
      <c r="R28" s="1">
        <f t="shared" si="0"/>
        <v>13</v>
      </c>
      <c r="S28" s="1"/>
    </row>
    <row r="29" spans="2:19">
      <c r="B29" s="47"/>
      <c r="C29" s="36"/>
      <c r="D29" s="36"/>
      <c r="E29" s="43"/>
      <c r="F29" s="5" t="s">
        <v>9</v>
      </c>
      <c r="G29" s="15"/>
      <c r="H29" s="1">
        <v>1</v>
      </c>
      <c r="I29" s="1">
        <v>2</v>
      </c>
      <c r="J29" s="1">
        <v>5</v>
      </c>
      <c r="K29" s="1">
        <v>8</v>
      </c>
      <c r="L29" s="1">
        <v>36</v>
      </c>
      <c r="M29" s="1">
        <v>26</v>
      </c>
      <c r="N29" s="1">
        <v>22</v>
      </c>
      <c r="O29" s="1">
        <v>4</v>
      </c>
      <c r="P29" s="1"/>
      <c r="Q29" s="1"/>
      <c r="R29" s="1">
        <f t="shared" si="0"/>
        <v>104</v>
      </c>
      <c r="S29" s="1"/>
    </row>
    <row r="30" spans="2:19">
      <c r="B30" s="47"/>
      <c r="C30" s="36"/>
      <c r="D30" s="36"/>
      <c r="E30" s="43"/>
      <c r="F30" s="5" t="s">
        <v>78</v>
      </c>
      <c r="G30" s="15"/>
      <c r="H30" s="1"/>
      <c r="I30" s="1">
        <v>1</v>
      </c>
      <c r="J30" s="1"/>
      <c r="K30" s="1"/>
      <c r="L30" s="1"/>
      <c r="M30" s="1">
        <v>1</v>
      </c>
      <c r="N30" s="1"/>
      <c r="O30" s="1"/>
      <c r="P30" s="1"/>
      <c r="Q30" s="1"/>
      <c r="R30" s="1">
        <f t="shared" si="0"/>
        <v>2</v>
      </c>
      <c r="S30" s="1"/>
    </row>
    <row r="31" spans="2:19">
      <c r="B31" s="47"/>
      <c r="C31" s="36"/>
      <c r="D31" s="36"/>
      <c r="E31" s="44"/>
      <c r="F31" s="18" t="s">
        <v>10</v>
      </c>
      <c r="G31" s="16">
        <f t="shared" ref="G31:Q31" si="5">SUM(G27:G30)</f>
        <v>0</v>
      </c>
      <c r="H31" s="6">
        <f t="shared" si="5"/>
        <v>1</v>
      </c>
      <c r="I31" s="6">
        <f t="shared" si="5"/>
        <v>4</v>
      </c>
      <c r="J31" s="6">
        <f t="shared" si="5"/>
        <v>6</v>
      </c>
      <c r="K31" s="6">
        <f t="shared" si="5"/>
        <v>10</v>
      </c>
      <c r="L31" s="6">
        <f t="shared" si="5"/>
        <v>43</v>
      </c>
      <c r="M31" s="6">
        <f t="shared" si="5"/>
        <v>28</v>
      </c>
      <c r="N31" s="6">
        <f t="shared" si="5"/>
        <v>22</v>
      </c>
      <c r="O31" s="6">
        <f t="shared" si="5"/>
        <v>4</v>
      </c>
      <c r="P31" s="6"/>
      <c r="Q31" s="6">
        <f t="shared" si="5"/>
        <v>1</v>
      </c>
      <c r="R31" s="6">
        <f t="shared" si="0"/>
        <v>119</v>
      </c>
      <c r="S31" s="6"/>
    </row>
    <row r="32" spans="2:19">
      <c r="B32" s="47"/>
      <c r="C32" s="36"/>
      <c r="D32" s="36"/>
      <c r="E32" s="42" t="s">
        <v>19</v>
      </c>
      <c r="F32" s="3" t="s">
        <v>77</v>
      </c>
      <c r="G32" s="14"/>
      <c r="H32" s="4"/>
      <c r="I32" s="4"/>
      <c r="J32" s="4"/>
      <c r="K32" s="4">
        <v>1</v>
      </c>
      <c r="L32" s="4">
        <v>1</v>
      </c>
      <c r="M32" s="4"/>
      <c r="N32" s="4"/>
      <c r="O32" s="4"/>
      <c r="P32" s="4"/>
      <c r="Q32" s="4"/>
      <c r="R32" s="4">
        <f t="shared" si="0"/>
        <v>2</v>
      </c>
      <c r="S32" s="4"/>
    </row>
    <row r="33" spans="2:19">
      <c r="B33" s="47"/>
      <c r="C33" s="36"/>
      <c r="D33" s="36"/>
      <c r="E33" s="43"/>
      <c r="F33" s="5" t="s">
        <v>8</v>
      </c>
      <c r="G33" s="15"/>
      <c r="H33" s="1"/>
      <c r="I33" s="1">
        <v>2</v>
      </c>
      <c r="J33" s="1">
        <v>14</v>
      </c>
      <c r="K33" s="1">
        <v>22</v>
      </c>
      <c r="L33" s="1">
        <v>38</v>
      </c>
      <c r="M33" s="1">
        <v>20</v>
      </c>
      <c r="N33" s="1">
        <v>5</v>
      </c>
      <c r="O33" s="1">
        <v>1</v>
      </c>
      <c r="P33" s="1"/>
      <c r="Q33" s="1">
        <v>2</v>
      </c>
      <c r="R33" s="1">
        <f t="shared" si="0"/>
        <v>104</v>
      </c>
      <c r="S33" s="1"/>
    </row>
    <row r="34" spans="2:19">
      <c r="B34" s="47"/>
      <c r="C34" s="36"/>
      <c r="D34" s="36"/>
      <c r="E34" s="43"/>
      <c r="F34" s="5" t="s">
        <v>9</v>
      </c>
      <c r="G34" s="15"/>
      <c r="H34" s="1">
        <v>1</v>
      </c>
      <c r="I34" s="1">
        <v>8</v>
      </c>
      <c r="J34" s="1">
        <v>22</v>
      </c>
      <c r="K34" s="1">
        <v>51</v>
      </c>
      <c r="L34" s="1">
        <v>106</v>
      </c>
      <c r="M34" s="1">
        <v>63</v>
      </c>
      <c r="N34" s="1">
        <v>42</v>
      </c>
      <c r="O34" s="1">
        <v>6</v>
      </c>
      <c r="P34" s="1"/>
      <c r="Q34" s="1"/>
      <c r="R34" s="1">
        <f t="shared" si="0"/>
        <v>299</v>
      </c>
      <c r="S34" s="1"/>
    </row>
    <row r="35" spans="2:19">
      <c r="B35" s="47"/>
      <c r="C35" s="36"/>
      <c r="D35" s="36"/>
      <c r="E35" s="43"/>
      <c r="F35" s="5" t="s">
        <v>78</v>
      </c>
      <c r="G35" s="15"/>
      <c r="H35" s="1">
        <v>1</v>
      </c>
      <c r="I35" s="1">
        <v>2</v>
      </c>
      <c r="J35" s="1">
        <v>8</v>
      </c>
      <c r="K35" s="1">
        <v>10</v>
      </c>
      <c r="L35" s="1">
        <v>30</v>
      </c>
      <c r="M35" s="1">
        <v>17</v>
      </c>
      <c r="N35" s="1">
        <v>13</v>
      </c>
      <c r="O35" s="1">
        <v>1</v>
      </c>
      <c r="P35" s="1"/>
      <c r="Q35" s="1"/>
      <c r="R35" s="1">
        <f t="shared" si="0"/>
        <v>82</v>
      </c>
      <c r="S35" s="1"/>
    </row>
    <row r="36" spans="2:19">
      <c r="B36" s="47"/>
      <c r="C36" s="36"/>
      <c r="D36" s="36"/>
      <c r="E36" s="44"/>
      <c r="F36" s="18" t="s">
        <v>10</v>
      </c>
      <c r="G36" s="16">
        <f t="shared" ref="G36:Q36" si="6">SUM(G32:G35)</f>
        <v>0</v>
      </c>
      <c r="H36" s="6">
        <f t="shared" si="6"/>
        <v>2</v>
      </c>
      <c r="I36" s="6">
        <f t="shared" si="6"/>
        <v>12</v>
      </c>
      <c r="J36" s="6">
        <f t="shared" si="6"/>
        <v>44</v>
      </c>
      <c r="K36" s="6">
        <f t="shared" si="6"/>
        <v>84</v>
      </c>
      <c r="L36" s="6">
        <f t="shared" si="6"/>
        <v>175</v>
      </c>
      <c r="M36" s="6">
        <f t="shared" si="6"/>
        <v>100</v>
      </c>
      <c r="N36" s="6">
        <f t="shared" si="6"/>
        <v>60</v>
      </c>
      <c r="O36" s="6">
        <f t="shared" si="6"/>
        <v>8</v>
      </c>
      <c r="P36" s="6"/>
      <c r="Q36" s="6">
        <f t="shared" si="6"/>
        <v>2</v>
      </c>
      <c r="R36" s="6">
        <f t="shared" si="0"/>
        <v>487</v>
      </c>
      <c r="S36" s="6"/>
    </row>
    <row r="37" spans="2:19">
      <c r="B37" s="47"/>
      <c r="C37" s="36"/>
      <c r="D37" s="36"/>
      <c r="E37" s="42" t="s">
        <v>20</v>
      </c>
      <c r="F37" s="3" t="s">
        <v>77</v>
      </c>
      <c r="G37" s="14"/>
      <c r="H37" s="4"/>
      <c r="I37" s="4"/>
      <c r="J37" s="4">
        <v>1</v>
      </c>
      <c r="K37" s="4"/>
      <c r="L37" s="4"/>
      <c r="M37" s="4">
        <v>2</v>
      </c>
      <c r="N37" s="4"/>
      <c r="O37" s="4"/>
      <c r="P37" s="4"/>
      <c r="Q37" s="4"/>
      <c r="R37" s="4">
        <f t="shared" si="0"/>
        <v>3</v>
      </c>
      <c r="S37" s="4"/>
    </row>
    <row r="38" spans="2:19">
      <c r="B38" s="47"/>
      <c r="C38" s="36"/>
      <c r="D38" s="36"/>
      <c r="E38" s="43"/>
      <c r="F38" s="5" t="s">
        <v>8</v>
      </c>
      <c r="G38" s="15"/>
      <c r="H38" s="1"/>
      <c r="I38" s="1"/>
      <c r="J38" s="1">
        <v>1</v>
      </c>
      <c r="K38" s="1">
        <v>5</v>
      </c>
      <c r="L38" s="1">
        <v>13</v>
      </c>
      <c r="M38" s="1">
        <v>2</v>
      </c>
      <c r="N38" s="1"/>
      <c r="O38" s="1"/>
      <c r="P38" s="1"/>
      <c r="Q38" s="1"/>
      <c r="R38" s="1">
        <f t="shared" si="0"/>
        <v>21</v>
      </c>
      <c r="S38" s="1"/>
    </row>
    <row r="39" spans="2:19">
      <c r="B39" s="47"/>
      <c r="C39" s="36"/>
      <c r="D39" s="36"/>
      <c r="E39" s="43"/>
      <c r="F39" s="5" t="s">
        <v>9</v>
      </c>
      <c r="G39" s="15"/>
      <c r="H39" s="1">
        <v>1</v>
      </c>
      <c r="I39" s="1"/>
      <c r="J39" s="1">
        <v>10</v>
      </c>
      <c r="K39" s="1">
        <v>22</v>
      </c>
      <c r="L39" s="1">
        <v>44</v>
      </c>
      <c r="M39" s="1">
        <v>34</v>
      </c>
      <c r="N39" s="1">
        <v>23</v>
      </c>
      <c r="O39" s="1">
        <v>3</v>
      </c>
      <c r="P39" s="1"/>
      <c r="Q39" s="1"/>
      <c r="R39" s="1">
        <f t="shared" si="0"/>
        <v>137</v>
      </c>
      <c r="S39" s="1"/>
    </row>
    <row r="40" spans="2:19">
      <c r="B40" s="47"/>
      <c r="C40" s="36"/>
      <c r="D40" s="36"/>
      <c r="E40" s="43"/>
      <c r="F40" s="5" t="s">
        <v>78</v>
      </c>
      <c r="G40" s="15"/>
      <c r="H40" s="1"/>
      <c r="I40" s="1"/>
      <c r="J40" s="1"/>
      <c r="K40" s="1"/>
      <c r="L40" s="1">
        <v>1</v>
      </c>
      <c r="M40" s="1"/>
      <c r="N40" s="1"/>
      <c r="O40" s="1"/>
      <c r="P40" s="1"/>
      <c r="Q40" s="1"/>
      <c r="R40" s="1">
        <f t="shared" si="0"/>
        <v>1</v>
      </c>
      <c r="S40" s="1"/>
    </row>
    <row r="41" spans="2:19">
      <c r="B41" s="47"/>
      <c r="C41" s="36"/>
      <c r="D41" s="36"/>
      <c r="E41" s="44"/>
      <c r="F41" s="18" t="s">
        <v>10</v>
      </c>
      <c r="G41" s="16">
        <f t="shared" ref="G41:Q41" si="7">SUM(G37:G40)</f>
        <v>0</v>
      </c>
      <c r="H41" s="6">
        <f t="shared" si="7"/>
        <v>1</v>
      </c>
      <c r="I41" s="6">
        <f t="shared" si="7"/>
        <v>0</v>
      </c>
      <c r="J41" s="6">
        <f t="shared" si="7"/>
        <v>12</v>
      </c>
      <c r="K41" s="6">
        <f t="shared" si="7"/>
        <v>27</v>
      </c>
      <c r="L41" s="6">
        <f t="shared" si="7"/>
        <v>58</v>
      </c>
      <c r="M41" s="6">
        <f t="shared" si="7"/>
        <v>38</v>
      </c>
      <c r="N41" s="6">
        <f t="shared" si="7"/>
        <v>23</v>
      </c>
      <c r="O41" s="6">
        <f t="shared" si="7"/>
        <v>3</v>
      </c>
      <c r="P41" s="6"/>
      <c r="Q41" s="6">
        <f t="shared" si="7"/>
        <v>0</v>
      </c>
      <c r="R41" s="6">
        <f t="shared" si="0"/>
        <v>162</v>
      </c>
      <c r="S41" s="6"/>
    </row>
    <row r="42" spans="2:19">
      <c r="B42" s="47"/>
      <c r="C42" s="36"/>
      <c r="D42" s="36"/>
      <c r="E42" s="42" t="s">
        <v>21</v>
      </c>
      <c r="F42" s="3" t="s">
        <v>77</v>
      </c>
      <c r="G42" s="14"/>
      <c r="H42" s="4">
        <v>1</v>
      </c>
      <c r="I42" s="4"/>
      <c r="J42" s="4">
        <v>2</v>
      </c>
      <c r="K42" s="4">
        <v>6</v>
      </c>
      <c r="L42" s="4">
        <v>1</v>
      </c>
      <c r="M42" s="4">
        <v>1</v>
      </c>
      <c r="N42" s="4"/>
      <c r="O42" s="4"/>
      <c r="P42" s="4"/>
      <c r="Q42" s="4"/>
      <c r="R42" s="4">
        <f t="shared" si="0"/>
        <v>11</v>
      </c>
      <c r="S42" s="4"/>
    </row>
    <row r="43" spans="2:19">
      <c r="B43" s="47"/>
      <c r="C43" s="36"/>
      <c r="D43" s="36"/>
      <c r="E43" s="43"/>
      <c r="F43" s="5" t="s">
        <v>8</v>
      </c>
      <c r="G43" s="15"/>
      <c r="H43" s="1"/>
      <c r="I43" s="1">
        <v>1</v>
      </c>
      <c r="J43" s="1">
        <v>1</v>
      </c>
      <c r="K43" s="1">
        <v>6</v>
      </c>
      <c r="L43" s="1">
        <v>13</v>
      </c>
      <c r="M43" s="1">
        <v>12</v>
      </c>
      <c r="N43" s="1">
        <v>3</v>
      </c>
      <c r="O43" s="1"/>
      <c r="P43" s="1"/>
      <c r="Q43" s="1"/>
      <c r="R43" s="1">
        <f t="shared" si="0"/>
        <v>36</v>
      </c>
      <c r="S43" s="1"/>
    </row>
    <row r="44" spans="2:19">
      <c r="B44" s="47"/>
      <c r="C44" s="36"/>
      <c r="D44" s="36"/>
      <c r="E44" s="43"/>
      <c r="F44" s="5" t="s">
        <v>9</v>
      </c>
      <c r="G44" s="15"/>
      <c r="H44" s="1"/>
      <c r="I44" s="1">
        <v>3</v>
      </c>
      <c r="J44" s="1">
        <v>11</v>
      </c>
      <c r="K44" s="1">
        <v>24</v>
      </c>
      <c r="L44" s="1">
        <v>56</v>
      </c>
      <c r="M44" s="1">
        <v>36</v>
      </c>
      <c r="N44" s="1">
        <v>12</v>
      </c>
      <c r="O44" s="1">
        <v>2</v>
      </c>
      <c r="P44" s="1"/>
      <c r="Q44" s="1">
        <v>1</v>
      </c>
      <c r="R44" s="1">
        <f t="shared" si="0"/>
        <v>145</v>
      </c>
      <c r="S44" s="1"/>
    </row>
    <row r="45" spans="2:19">
      <c r="B45" s="47"/>
      <c r="C45" s="36"/>
      <c r="D45" s="36"/>
      <c r="E45" s="43"/>
      <c r="F45" s="5" t="s">
        <v>78</v>
      </c>
      <c r="G45" s="15"/>
      <c r="H45" s="1"/>
      <c r="I45" s="1"/>
      <c r="J45" s="1"/>
      <c r="K45" s="1"/>
      <c r="L45" s="1">
        <v>1</v>
      </c>
      <c r="M45" s="1"/>
      <c r="N45" s="1"/>
      <c r="O45" s="1"/>
      <c r="P45" s="1"/>
      <c r="Q45" s="1"/>
      <c r="R45" s="1">
        <f t="shared" si="0"/>
        <v>1</v>
      </c>
      <c r="S45" s="1"/>
    </row>
    <row r="46" spans="2:19">
      <c r="B46" s="47"/>
      <c r="C46" s="36"/>
      <c r="D46" s="36"/>
      <c r="E46" s="44"/>
      <c r="F46" s="18" t="s">
        <v>10</v>
      </c>
      <c r="G46" s="16">
        <f t="shared" ref="G46:Q46" si="8">SUM(G42:G45)</f>
        <v>0</v>
      </c>
      <c r="H46" s="6">
        <f t="shared" si="8"/>
        <v>1</v>
      </c>
      <c r="I46" s="6">
        <f t="shared" si="8"/>
        <v>4</v>
      </c>
      <c r="J46" s="6">
        <f t="shared" si="8"/>
        <v>14</v>
      </c>
      <c r="K46" s="6">
        <f t="shared" si="8"/>
        <v>36</v>
      </c>
      <c r="L46" s="6">
        <f t="shared" si="8"/>
        <v>71</v>
      </c>
      <c r="M46" s="6">
        <f t="shared" si="8"/>
        <v>49</v>
      </c>
      <c r="N46" s="6">
        <f t="shared" si="8"/>
        <v>15</v>
      </c>
      <c r="O46" s="6">
        <f t="shared" si="8"/>
        <v>2</v>
      </c>
      <c r="P46" s="6"/>
      <c r="Q46" s="6">
        <f t="shared" si="8"/>
        <v>1</v>
      </c>
      <c r="R46" s="6">
        <f t="shared" si="0"/>
        <v>193</v>
      </c>
      <c r="S46" s="6"/>
    </row>
    <row r="47" spans="2:19">
      <c r="B47" s="47"/>
      <c r="C47" s="36"/>
      <c r="D47" s="36"/>
      <c r="E47" s="42" t="s">
        <v>22</v>
      </c>
      <c r="F47" s="3" t="s">
        <v>77</v>
      </c>
      <c r="G47" s="14"/>
      <c r="H47" s="4"/>
      <c r="I47" s="4"/>
      <c r="J47" s="4"/>
      <c r="K47" s="4"/>
      <c r="L47" s="4"/>
      <c r="M47" s="4"/>
      <c r="N47" s="4"/>
      <c r="O47" s="4"/>
      <c r="P47" s="4"/>
      <c r="Q47" s="4"/>
      <c r="R47" s="4">
        <f t="shared" si="0"/>
        <v>0</v>
      </c>
      <c r="S47" s="4"/>
    </row>
    <row r="48" spans="2:19">
      <c r="B48" s="47"/>
      <c r="C48" s="36"/>
      <c r="D48" s="36"/>
      <c r="E48" s="43"/>
      <c r="F48" s="5" t="s">
        <v>8</v>
      </c>
      <c r="G48" s="15"/>
      <c r="H48" s="1"/>
      <c r="I48" s="1"/>
      <c r="J48" s="1"/>
      <c r="K48" s="1">
        <v>1</v>
      </c>
      <c r="L48" s="1">
        <v>2</v>
      </c>
      <c r="M48" s="1">
        <v>2</v>
      </c>
      <c r="N48" s="1"/>
      <c r="O48" s="1"/>
      <c r="P48" s="1"/>
      <c r="Q48" s="1"/>
      <c r="R48" s="1">
        <f t="shared" si="0"/>
        <v>5</v>
      </c>
      <c r="S48" s="1"/>
    </row>
    <row r="49" spans="2:19">
      <c r="B49" s="47"/>
      <c r="C49" s="36"/>
      <c r="D49" s="36"/>
      <c r="E49" s="43"/>
      <c r="F49" s="5" t="s">
        <v>9</v>
      </c>
      <c r="G49" s="15"/>
      <c r="H49" s="1">
        <v>1</v>
      </c>
      <c r="I49" s="1">
        <v>1</v>
      </c>
      <c r="J49" s="1">
        <v>5</v>
      </c>
      <c r="K49" s="1">
        <v>20</v>
      </c>
      <c r="L49" s="1">
        <v>36</v>
      </c>
      <c r="M49" s="1">
        <v>31</v>
      </c>
      <c r="N49" s="1">
        <v>7</v>
      </c>
      <c r="O49" s="1">
        <v>1</v>
      </c>
      <c r="P49" s="1"/>
      <c r="Q49" s="1"/>
      <c r="R49" s="1">
        <f t="shared" si="0"/>
        <v>102</v>
      </c>
      <c r="S49" s="1"/>
    </row>
    <row r="50" spans="2:19">
      <c r="B50" s="47"/>
      <c r="C50" s="36"/>
      <c r="D50" s="36"/>
      <c r="E50" s="43"/>
      <c r="F50" s="5" t="s">
        <v>78</v>
      </c>
      <c r="G50" s="15"/>
      <c r="H50" s="1"/>
      <c r="I50" s="1"/>
      <c r="J50" s="1"/>
      <c r="K50" s="1"/>
      <c r="L50" s="1"/>
      <c r="M50" s="1">
        <v>1</v>
      </c>
      <c r="N50" s="1"/>
      <c r="O50" s="1"/>
      <c r="P50" s="1"/>
      <c r="Q50" s="1"/>
      <c r="R50" s="1">
        <f t="shared" si="0"/>
        <v>1</v>
      </c>
      <c r="S50" s="1"/>
    </row>
    <row r="51" spans="2:19">
      <c r="B51" s="47"/>
      <c r="C51" s="41"/>
      <c r="D51" s="36"/>
      <c r="E51" s="44"/>
      <c r="F51" s="18" t="s">
        <v>10</v>
      </c>
      <c r="G51" s="16">
        <f t="shared" ref="G51:Q51" si="9">SUM(G47:G50)</f>
        <v>0</v>
      </c>
      <c r="H51" s="6">
        <f t="shared" si="9"/>
        <v>1</v>
      </c>
      <c r="I51" s="6">
        <f t="shared" si="9"/>
        <v>1</v>
      </c>
      <c r="J51" s="6">
        <f t="shared" si="9"/>
        <v>5</v>
      </c>
      <c r="K51" s="6">
        <f t="shared" si="9"/>
        <v>21</v>
      </c>
      <c r="L51" s="6">
        <f t="shared" si="9"/>
        <v>38</v>
      </c>
      <c r="M51" s="6">
        <f t="shared" si="9"/>
        <v>34</v>
      </c>
      <c r="N51" s="6">
        <f t="shared" si="9"/>
        <v>7</v>
      </c>
      <c r="O51" s="6">
        <f t="shared" si="9"/>
        <v>1</v>
      </c>
      <c r="P51" s="6"/>
      <c r="Q51" s="6">
        <f t="shared" si="9"/>
        <v>0</v>
      </c>
      <c r="R51" s="6">
        <f t="shared" si="0"/>
        <v>108</v>
      </c>
      <c r="S51" s="6"/>
    </row>
    <row r="52" spans="2:19" ht="17.25" customHeight="1">
      <c r="B52" s="47"/>
      <c r="C52" s="35" t="s">
        <v>40</v>
      </c>
      <c r="D52" s="36"/>
      <c r="E52" s="42" t="s">
        <v>23</v>
      </c>
      <c r="F52" s="3" t="s">
        <v>77</v>
      </c>
      <c r="G52" s="14"/>
      <c r="H52" s="4"/>
      <c r="I52" s="4"/>
      <c r="J52" s="4"/>
      <c r="K52" s="4"/>
      <c r="L52" s="4">
        <v>1</v>
      </c>
      <c r="M52" s="4">
        <v>1</v>
      </c>
      <c r="N52" s="4"/>
      <c r="O52" s="4"/>
      <c r="P52" s="4"/>
      <c r="Q52" s="4"/>
      <c r="R52" s="4">
        <f t="shared" si="0"/>
        <v>2</v>
      </c>
      <c r="S52" s="4"/>
    </row>
    <row r="53" spans="2:19">
      <c r="B53" s="47"/>
      <c r="C53" s="36"/>
      <c r="D53" s="36"/>
      <c r="E53" s="43"/>
      <c r="F53" s="5" t="s">
        <v>8</v>
      </c>
      <c r="G53" s="15"/>
      <c r="H53" s="1">
        <v>1</v>
      </c>
      <c r="I53" s="1"/>
      <c r="J53" s="1">
        <v>8</v>
      </c>
      <c r="K53" s="1">
        <v>15</v>
      </c>
      <c r="L53" s="1">
        <v>21</v>
      </c>
      <c r="M53" s="1">
        <v>12</v>
      </c>
      <c r="N53" s="1">
        <v>8</v>
      </c>
      <c r="O53" s="1"/>
      <c r="P53" s="1"/>
      <c r="Q53" s="1"/>
      <c r="R53" s="1">
        <f t="shared" si="0"/>
        <v>65</v>
      </c>
      <c r="S53" s="1"/>
    </row>
    <row r="54" spans="2:19">
      <c r="B54" s="47"/>
      <c r="C54" s="36"/>
      <c r="D54" s="36"/>
      <c r="E54" s="43"/>
      <c r="F54" s="5" t="s">
        <v>9</v>
      </c>
      <c r="G54" s="15"/>
      <c r="H54" s="1">
        <v>2</v>
      </c>
      <c r="I54" s="1">
        <v>5</v>
      </c>
      <c r="J54" s="1">
        <v>30</v>
      </c>
      <c r="K54" s="1">
        <v>90</v>
      </c>
      <c r="L54" s="1">
        <v>189</v>
      </c>
      <c r="M54" s="1">
        <v>191</v>
      </c>
      <c r="N54" s="1">
        <v>109</v>
      </c>
      <c r="O54" s="1">
        <v>7</v>
      </c>
      <c r="P54" s="1"/>
      <c r="Q54" s="1"/>
      <c r="R54" s="1">
        <f t="shared" si="0"/>
        <v>623</v>
      </c>
      <c r="S54" s="1"/>
    </row>
    <row r="55" spans="2:19">
      <c r="B55" s="47"/>
      <c r="C55" s="36"/>
      <c r="D55" s="36"/>
      <c r="E55" s="43"/>
      <c r="F55" s="5" t="s">
        <v>78</v>
      </c>
      <c r="G55" s="15"/>
      <c r="H55" s="1"/>
      <c r="I55" s="1"/>
      <c r="J55" s="1"/>
      <c r="K55" s="1"/>
      <c r="L55" s="1"/>
      <c r="M55" s="1"/>
      <c r="N55" s="1"/>
      <c r="O55" s="1"/>
      <c r="P55" s="1"/>
      <c r="Q55" s="1"/>
      <c r="R55" s="1">
        <f t="shared" si="0"/>
        <v>0</v>
      </c>
      <c r="S55" s="1"/>
    </row>
    <row r="56" spans="2:19">
      <c r="B56" s="47"/>
      <c r="C56" s="36"/>
      <c r="D56" s="36"/>
      <c r="E56" s="44"/>
      <c r="F56" s="18" t="s">
        <v>10</v>
      </c>
      <c r="G56" s="16">
        <f t="shared" ref="G56:Q56" si="10">SUM(G52:G55)</f>
        <v>0</v>
      </c>
      <c r="H56" s="6">
        <f t="shared" si="10"/>
        <v>3</v>
      </c>
      <c r="I56" s="6">
        <f t="shared" si="10"/>
        <v>5</v>
      </c>
      <c r="J56" s="6">
        <f t="shared" si="10"/>
        <v>38</v>
      </c>
      <c r="K56" s="6">
        <f t="shared" si="10"/>
        <v>105</v>
      </c>
      <c r="L56" s="6">
        <f t="shared" si="10"/>
        <v>211</v>
      </c>
      <c r="M56" s="6">
        <f t="shared" si="10"/>
        <v>204</v>
      </c>
      <c r="N56" s="6">
        <f t="shared" si="10"/>
        <v>117</v>
      </c>
      <c r="O56" s="6">
        <f t="shared" si="10"/>
        <v>7</v>
      </c>
      <c r="P56" s="6"/>
      <c r="Q56" s="6">
        <f t="shared" si="10"/>
        <v>0</v>
      </c>
      <c r="R56" s="6">
        <f t="shared" si="0"/>
        <v>690</v>
      </c>
      <c r="S56" s="6"/>
    </row>
    <row r="57" spans="2:19">
      <c r="B57" s="47"/>
      <c r="C57" s="36"/>
      <c r="D57" s="36"/>
      <c r="E57" s="42" t="s">
        <v>24</v>
      </c>
      <c r="F57" s="3" t="s">
        <v>77</v>
      </c>
      <c r="G57" s="14"/>
      <c r="H57" s="4"/>
      <c r="I57" s="4"/>
      <c r="J57" s="4"/>
      <c r="K57" s="4"/>
      <c r="L57" s="4"/>
      <c r="M57" s="4"/>
      <c r="N57" s="4"/>
      <c r="O57" s="4"/>
      <c r="P57" s="4"/>
      <c r="Q57" s="4"/>
      <c r="R57" s="4">
        <f t="shared" si="0"/>
        <v>0</v>
      </c>
      <c r="S57" s="4"/>
    </row>
    <row r="58" spans="2:19">
      <c r="B58" s="47"/>
      <c r="C58" s="36"/>
      <c r="D58" s="36"/>
      <c r="E58" s="43"/>
      <c r="F58" s="5" t="s">
        <v>8</v>
      </c>
      <c r="G58" s="15"/>
      <c r="H58" s="1">
        <v>1</v>
      </c>
      <c r="I58" s="1"/>
      <c r="J58" s="1">
        <v>1</v>
      </c>
      <c r="K58" s="1">
        <v>1</v>
      </c>
      <c r="L58" s="1">
        <v>4</v>
      </c>
      <c r="M58" s="1">
        <v>2</v>
      </c>
      <c r="N58" s="1"/>
      <c r="O58" s="1"/>
      <c r="P58" s="1"/>
      <c r="Q58" s="1"/>
      <c r="R58" s="1">
        <f t="shared" si="0"/>
        <v>9</v>
      </c>
      <c r="S58" s="1"/>
    </row>
    <row r="59" spans="2:19">
      <c r="B59" s="47"/>
      <c r="C59" s="36"/>
      <c r="D59" s="36"/>
      <c r="E59" s="43"/>
      <c r="F59" s="5" t="s">
        <v>9</v>
      </c>
      <c r="G59" s="15"/>
      <c r="H59" s="1"/>
      <c r="I59" s="1">
        <v>4</v>
      </c>
      <c r="J59" s="1">
        <v>4</v>
      </c>
      <c r="K59" s="1">
        <v>14</v>
      </c>
      <c r="L59" s="1">
        <v>30</v>
      </c>
      <c r="M59" s="1">
        <v>25</v>
      </c>
      <c r="N59" s="1">
        <v>20</v>
      </c>
      <c r="O59" s="1">
        <v>1</v>
      </c>
      <c r="P59" s="1"/>
      <c r="Q59" s="1"/>
      <c r="R59" s="1">
        <f t="shared" si="0"/>
        <v>98</v>
      </c>
      <c r="S59" s="1"/>
    </row>
    <row r="60" spans="2:19">
      <c r="B60" s="47"/>
      <c r="C60" s="36"/>
      <c r="D60" s="36"/>
      <c r="E60" s="43"/>
      <c r="F60" s="5" t="s">
        <v>78</v>
      </c>
      <c r="G60" s="15"/>
      <c r="H60" s="1"/>
      <c r="I60" s="1"/>
      <c r="J60" s="1"/>
      <c r="K60" s="1">
        <v>1</v>
      </c>
      <c r="L60" s="1">
        <v>2</v>
      </c>
      <c r="M60" s="1">
        <v>1</v>
      </c>
      <c r="N60" s="1">
        <v>1</v>
      </c>
      <c r="O60" s="1"/>
      <c r="P60" s="1"/>
      <c r="Q60" s="1"/>
      <c r="R60" s="1">
        <f t="shared" si="0"/>
        <v>5</v>
      </c>
      <c r="S60" s="1"/>
    </row>
    <row r="61" spans="2:19">
      <c r="B61" s="47"/>
      <c r="C61" s="36"/>
      <c r="D61" s="36"/>
      <c r="E61" s="44"/>
      <c r="F61" s="18" t="s">
        <v>10</v>
      </c>
      <c r="G61" s="16">
        <f t="shared" ref="G61:Q61" si="11">SUM(G57:G60)</f>
        <v>0</v>
      </c>
      <c r="H61" s="6">
        <f t="shared" si="11"/>
        <v>1</v>
      </c>
      <c r="I61" s="6">
        <f t="shared" si="11"/>
        <v>4</v>
      </c>
      <c r="J61" s="6">
        <f t="shared" si="11"/>
        <v>5</v>
      </c>
      <c r="K61" s="6">
        <f t="shared" si="11"/>
        <v>16</v>
      </c>
      <c r="L61" s="6">
        <f t="shared" si="11"/>
        <v>36</v>
      </c>
      <c r="M61" s="6">
        <f t="shared" si="11"/>
        <v>28</v>
      </c>
      <c r="N61" s="6">
        <f t="shared" si="11"/>
        <v>21</v>
      </c>
      <c r="O61" s="6">
        <f t="shared" si="11"/>
        <v>1</v>
      </c>
      <c r="P61" s="6"/>
      <c r="Q61" s="6">
        <f t="shared" si="11"/>
        <v>0</v>
      </c>
      <c r="R61" s="6">
        <f t="shared" si="0"/>
        <v>112</v>
      </c>
      <c r="S61" s="6"/>
    </row>
    <row r="62" spans="2:19">
      <c r="B62" s="47"/>
      <c r="C62" s="36"/>
      <c r="D62" s="36"/>
      <c r="E62" s="42" t="s">
        <v>25</v>
      </c>
      <c r="F62" s="3" t="s">
        <v>77</v>
      </c>
      <c r="G62" s="14"/>
      <c r="H62" s="4"/>
      <c r="I62" s="4"/>
      <c r="J62" s="4"/>
      <c r="K62" s="4"/>
      <c r="L62" s="4"/>
      <c r="M62" s="4"/>
      <c r="N62" s="4"/>
      <c r="O62" s="4"/>
      <c r="P62" s="4"/>
      <c r="Q62" s="4">
        <v>1</v>
      </c>
      <c r="R62" s="4">
        <f t="shared" si="0"/>
        <v>1</v>
      </c>
      <c r="S62" s="4"/>
    </row>
    <row r="63" spans="2:19">
      <c r="B63" s="47"/>
      <c r="C63" s="36"/>
      <c r="D63" s="36"/>
      <c r="E63" s="43"/>
      <c r="F63" s="5" t="s">
        <v>8</v>
      </c>
      <c r="G63" s="15"/>
      <c r="H63" s="1"/>
      <c r="I63" s="1"/>
      <c r="J63" s="1">
        <v>1</v>
      </c>
      <c r="K63" s="1">
        <v>7</v>
      </c>
      <c r="L63" s="1">
        <v>7</v>
      </c>
      <c r="M63" s="1">
        <v>8</v>
      </c>
      <c r="N63" s="1">
        <v>2</v>
      </c>
      <c r="O63" s="1"/>
      <c r="P63" s="1"/>
      <c r="Q63" s="1">
        <v>5</v>
      </c>
      <c r="R63" s="1">
        <f t="shared" si="0"/>
        <v>30</v>
      </c>
      <c r="S63" s="1"/>
    </row>
    <row r="64" spans="2:19">
      <c r="B64" s="47"/>
      <c r="C64" s="36"/>
      <c r="D64" s="36"/>
      <c r="E64" s="43"/>
      <c r="F64" s="5" t="s">
        <v>9</v>
      </c>
      <c r="G64" s="15"/>
      <c r="H64" s="1">
        <v>2</v>
      </c>
      <c r="I64" s="1">
        <v>7</v>
      </c>
      <c r="J64" s="1">
        <v>10</v>
      </c>
      <c r="K64" s="1">
        <v>41</v>
      </c>
      <c r="L64" s="1">
        <v>83</v>
      </c>
      <c r="M64" s="1">
        <v>84</v>
      </c>
      <c r="N64" s="1">
        <v>60</v>
      </c>
      <c r="O64" s="1">
        <v>2</v>
      </c>
      <c r="P64" s="1"/>
      <c r="Q64" s="1"/>
      <c r="R64" s="1">
        <f t="shared" si="0"/>
        <v>289</v>
      </c>
      <c r="S64" s="1"/>
    </row>
    <row r="65" spans="2:19">
      <c r="B65" s="47"/>
      <c r="C65" s="36"/>
      <c r="D65" s="36"/>
      <c r="E65" s="43"/>
      <c r="F65" s="5" t="s">
        <v>78</v>
      </c>
      <c r="G65" s="15"/>
      <c r="H65" s="1"/>
      <c r="I65" s="1"/>
      <c r="J65" s="1"/>
      <c r="K65" s="1">
        <v>1</v>
      </c>
      <c r="L65" s="1">
        <v>2</v>
      </c>
      <c r="M65" s="1"/>
      <c r="N65" s="1"/>
      <c r="O65" s="1"/>
      <c r="P65" s="1"/>
      <c r="Q65" s="1"/>
      <c r="R65" s="1">
        <f t="shared" si="0"/>
        <v>3</v>
      </c>
      <c r="S65" s="1"/>
    </row>
    <row r="66" spans="2:19">
      <c r="B66" s="47"/>
      <c r="C66" s="36"/>
      <c r="D66" s="36"/>
      <c r="E66" s="44"/>
      <c r="F66" s="18" t="s">
        <v>10</v>
      </c>
      <c r="G66" s="16">
        <f t="shared" ref="G66:Q66" si="12">SUM(G62:G65)</f>
        <v>0</v>
      </c>
      <c r="H66" s="6">
        <f t="shared" si="12"/>
        <v>2</v>
      </c>
      <c r="I66" s="6">
        <f t="shared" si="12"/>
        <v>7</v>
      </c>
      <c r="J66" s="6">
        <f t="shared" si="12"/>
        <v>11</v>
      </c>
      <c r="K66" s="6">
        <f t="shared" si="12"/>
        <v>49</v>
      </c>
      <c r="L66" s="6">
        <f t="shared" si="12"/>
        <v>92</v>
      </c>
      <c r="M66" s="6">
        <f t="shared" si="12"/>
        <v>92</v>
      </c>
      <c r="N66" s="6">
        <f t="shared" si="12"/>
        <v>62</v>
      </c>
      <c r="O66" s="6">
        <f t="shared" si="12"/>
        <v>2</v>
      </c>
      <c r="P66" s="6"/>
      <c r="Q66" s="6">
        <f t="shared" si="12"/>
        <v>6</v>
      </c>
      <c r="R66" s="6">
        <f t="shared" si="0"/>
        <v>323</v>
      </c>
      <c r="S66" s="6"/>
    </row>
    <row r="67" spans="2:19">
      <c r="B67" s="47"/>
      <c r="C67" s="36"/>
      <c r="D67" s="36"/>
      <c r="E67" s="42" t="s">
        <v>26</v>
      </c>
      <c r="F67" s="3" t="s">
        <v>77</v>
      </c>
      <c r="G67" s="14"/>
      <c r="H67" s="4"/>
      <c r="I67" s="4"/>
      <c r="J67" s="4"/>
      <c r="K67" s="4"/>
      <c r="L67" s="4"/>
      <c r="M67" s="4"/>
      <c r="N67" s="4"/>
      <c r="O67" s="4"/>
      <c r="P67" s="4"/>
      <c r="Q67" s="4"/>
      <c r="R67" s="4">
        <f t="shared" si="0"/>
        <v>0</v>
      </c>
      <c r="S67" s="4"/>
    </row>
    <row r="68" spans="2:19">
      <c r="B68" s="47"/>
      <c r="C68" s="36"/>
      <c r="D68" s="36"/>
      <c r="E68" s="43"/>
      <c r="F68" s="5" t="s">
        <v>8</v>
      </c>
      <c r="G68" s="15"/>
      <c r="H68" s="1">
        <v>1</v>
      </c>
      <c r="I68" s="1"/>
      <c r="J68" s="1"/>
      <c r="K68" s="1"/>
      <c r="L68" s="1">
        <v>2</v>
      </c>
      <c r="M68" s="1">
        <v>1</v>
      </c>
      <c r="N68" s="1">
        <v>2</v>
      </c>
      <c r="O68" s="1"/>
      <c r="P68" s="1"/>
      <c r="Q68" s="1"/>
      <c r="R68" s="1">
        <f t="shared" si="0"/>
        <v>6</v>
      </c>
      <c r="S68" s="1"/>
    </row>
    <row r="69" spans="2:19">
      <c r="B69" s="47"/>
      <c r="C69" s="36"/>
      <c r="D69" s="36"/>
      <c r="E69" s="43"/>
      <c r="F69" s="5" t="s">
        <v>9</v>
      </c>
      <c r="G69" s="15"/>
      <c r="H69" s="1"/>
      <c r="I69" s="1"/>
      <c r="J69" s="1">
        <v>1</v>
      </c>
      <c r="K69" s="1">
        <v>3</v>
      </c>
      <c r="L69" s="1">
        <v>2</v>
      </c>
      <c r="M69" s="1">
        <v>6</v>
      </c>
      <c r="N69" s="1">
        <v>2</v>
      </c>
      <c r="O69" s="1"/>
      <c r="P69" s="1"/>
      <c r="Q69" s="1"/>
      <c r="R69" s="1">
        <f t="shared" si="0"/>
        <v>14</v>
      </c>
      <c r="S69" s="1"/>
    </row>
    <row r="70" spans="2:19">
      <c r="B70" s="47"/>
      <c r="C70" s="36"/>
      <c r="D70" s="36"/>
      <c r="E70" s="43"/>
      <c r="F70" s="5" t="s">
        <v>78</v>
      </c>
      <c r="G70" s="15"/>
      <c r="H70" s="1"/>
      <c r="I70" s="1"/>
      <c r="J70" s="1"/>
      <c r="K70" s="1"/>
      <c r="L70" s="1"/>
      <c r="M70" s="1"/>
      <c r="N70" s="1"/>
      <c r="O70" s="1"/>
      <c r="P70" s="1"/>
      <c r="Q70" s="1"/>
      <c r="R70" s="1">
        <f t="shared" si="0"/>
        <v>0</v>
      </c>
      <c r="S70" s="1"/>
    </row>
    <row r="71" spans="2:19">
      <c r="B71" s="47"/>
      <c r="C71" s="36"/>
      <c r="D71" s="36"/>
      <c r="E71" s="44"/>
      <c r="F71" s="18" t="s">
        <v>10</v>
      </c>
      <c r="G71" s="16">
        <f t="shared" ref="G71:Q71" si="13">SUM(G67:G70)</f>
        <v>0</v>
      </c>
      <c r="H71" s="6">
        <f t="shared" si="13"/>
        <v>1</v>
      </c>
      <c r="I71" s="6">
        <f t="shared" si="13"/>
        <v>0</v>
      </c>
      <c r="J71" s="6">
        <f t="shared" si="13"/>
        <v>1</v>
      </c>
      <c r="K71" s="6">
        <f t="shared" si="13"/>
        <v>3</v>
      </c>
      <c r="L71" s="6">
        <f t="shared" si="13"/>
        <v>4</v>
      </c>
      <c r="M71" s="6">
        <f t="shared" si="13"/>
        <v>7</v>
      </c>
      <c r="N71" s="6">
        <f t="shared" si="13"/>
        <v>4</v>
      </c>
      <c r="O71" s="6">
        <f t="shared" si="13"/>
        <v>0</v>
      </c>
      <c r="P71" s="6"/>
      <c r="Q71" s="6">
        <f t="shared" si="13"/>
        <v>0</v>
      </c>
      <c r="R71" s="6">
        <f t="shared" si="0"/>
        <v>20</v>
      </c>
      <c r="S71" s="6"/>
    </row>
    <row r="72" spans="2:19">
      <c r="B72" s="47"/>
      <c r="C72" s="36"/>
      <c r="D72" s="36"/>
      <c r="E72" s="42" t="s">
        <v>27</v>
      </c>
      <c r="F72" s="3" t="s">
        <v>77</v>
      </c>
      <c r="G72" s="14"/>
      <c r="H72" s="4"/>
      <c r="I72" s="4"/>
      <c r="J72" s="4"/>
      <c r="K72" s="4"/>
      <c r="L72" s="4"/>
      <c r="M72" s="4"/>
      <c r="N72" s="4"/>
      <c r="O72" s="4"/>
      <c r="P72" s="4"/>
      <c r="Q72" s="4"/>
      <c r="R72" s="4">
        <f t="shared" ref="R72:R135" si="14">SUM(G72:Q72)</f>
        <v>0</v>
      </c>
      <c r="S72" s="4"/>
    </row>
    <row r="73" spans="2:19">
      <c r="B73" s="47"/>
      <c r="C73" s="36"/>
      <c r="D73" s="36"/>
      <c r="E73" s="43"/>
      <c r="F73" s="5" t="s">
        <v>8</v>
      </c>
      <c r="G73" s="15"/>
      <c r="H73" s="1"/>
      <c r="I73" s="1"/>
      <c r="J73" s="1"/>
      <c r="K73" s="1"/>
      <c r="L73" s="1"/>
      <c r="M73" s="1"/>
      <c r="N73" s="1"/>
      <c r="O73" s="1"/>
      <c r="P73" s="1"/>
      <c r="Q73" s="1"/>
      <c r="R73" s="1">
        <f t="shared" si="14"/>
        <v>0</v>
      </c>
      <c r="S73" s="1"/>
    </row>
    <row r="74" spans="2:19">
      <c r="B74" s="47"/>
      <c r="C74" s="36"/>
      <c r="D74" s="36"/>
      <c r="E74" s="43"/>
      <c r="F74" s="5" t="s">
        <v>9</v>
      </c>
      <c r="G74" s="15"/>
      <c r="H74" s="1"/>
      <c r="I74" s="1">
        <v>1</v>
      </c>
      <c r="J74" s="1"/>
      <c r="K74" s="1">
        <v>1</v>
      </c>
      <c r="L74" s="1">
        <v>2</v>
      </c>
      <c r="M74" s="1">
        <v>4</v>
      </c>
      <c r="N74" s="1">
        <v>1</v>
      </c>
      <c r="O74" s="1"/>
      <c r="P74" s="1"/>
      <c r="Q74" s="1"/>
      <c r="R74" s="1">
        <f t="shared" si="14"/>
        <v>9</v>
      </c>
      <c r="S74" s="1"/>
    </row>
    <row r="75" spans="2:19">
      <c r="B75" s="47"/>
      <c r="C75" s="36"/>
      <c r="D75" s="36"/>
      <c r="E75" s="43"/>
      <c r="F75" s="5" t="s">
        <v>78</v>
      </c>
      <c r="G75" s="15"/>
      <c r="H75" s="1"/>
      <c r="I75" s="1"/>
      <c r="J75" s="1"/>
      <c r="K75" s="1">
        <v>3</v>
      </c>
      <c r="L75" s="1"/>
      <c r="M75" s="1">
        <v>1</v>
      </c>
      <c r="N75" s="1"/>
      <c r="O75" s="1"/>
      <c r="P75" s="1"/>
      <c r="Q75" s="1"/>
      <c r="R75" s="1">
        <f t="shared" si="14"/>
        <v>4</v>
      </c>
      <c r="S75" s="1"/>
    </row>
    <row r="76" spans="2:19">
      <c r="B76" s="47"/>
      <c r="C76" s="36"/>
      <c r="D76" s="36"/>
      <c r="E76" s="44"/>
      <c r="F76" s="18" t="s">
        <v>10</v>
      </c>
      <c r="G76" s="16">
        <f t="shared" ref="G76:Q76" si="15">SUM(G72:G75)</f>
        <v>0</v>
      </c>
      <c r="H76" s="6">
        <f t="shared" si="15"/>
        <v>0</v>
      </c>
      <c r="I76" s="6">
        <f t="shared" si="15"/>
        <v>1</v>
      </c>
      <c r="J76" s="6">
        <f t="shared" si="15"/>
        <v>0</v>
      </c>
      <c r="K76" s="6">
        <f t="shared" si="15"/>
        <v>4</v>
      </c>
      <c r="L76" s="6">
        <f t="shared" si="15"/>
        <v>2</v>
      </c>
      <c r="M76" s="6">
        <f t="shared" si="15"/>
        <v>5</v>
      </c>
      <c r="N76" s="6">
        <f t="shared" si="15"/>
        <v>1</v>
      </c>
      <c r="O76" s="6">
        <f t="shared" si="15"/>
        <v>0</v>
      </c>
      <c r="P76" s="6"/>
      <c r="Q76" s="6">
        <f t="shared" si="15"/>
        <v>0</v>
      </c>
      <c r="R76" s="6">
        <f t="shared" si="14"/>
        <v>13</v>
      </c>
      <c r="S76" s="6"/>
    </row>
    <row r="77" spans="2:19">
      <c r="B77" s="47"/>
      <c r="C77" s="36"/>
      <c r="D77" s="36"/>
      <c r="E77" s="42" t="s">
        <v>29</v>
      </c>
      <c r="F77" s="3" t="s">
        <v>77</v>
      </c>
      <c r="G77" s="14"/>
      <c r="H77" s="4"/>
      <c r="I77" s="4"/>
      <c r="J77" s="4"/>
      <c r="K77" s="4"/>
      <c r="L77" s="4"/>
      <c r="M77" s="4"/>
      <c r="N77" s="4"/>
      <c r="O77" s="4"/>
      <c r="P77" s="4"/>
      <c r="Q77" s="4"/>
      <c r="R77" s="4">
        <f t="shared" si="14"/>
        <v>0</v>
      </c>
      <c r="S77" s="4"/>
    </row>
    <row r="78" spans="2:19">
      <c r="B78" s="47"/>
      <c r="C78" s="36"/>
      <c r="D78" s="36"/>
      <c r="E78" s="43"/>
      <c r="F78" s="5" t="s">
        <v>8</v>
      </c>
      <c r="G78" s="15"/>
      <c r="H78" s="1"/>
      <c r="I78" s="1"/>
      <c r="J78" s="1"/>
      <c r="K78" s="1"/>
      <c r="L78" s="1">
        <v>4</v>
      </c>
      <c r="M78" s="1"/>
      <c r="N78" s="1"/>
      <c r="O78" s="1"/>
      <c r="P78" s="1"/>
      <c r="Q78" s="1"/>
      <c r="R78" s="1">
        <f t="shared" si="14"/>
        <v>4</v>
      </c>
      <c r="S78" s="1"/>
    </row>
    <row r="79" spans="2:19">
      <c r="B79" s="47"/>
      <c r="C79" s="36"/>
      <c r="D79" s="36"/>
      <c r="E79" s="43"/>
      <c r="F79" s="5" t="s">
        <v>9</v>
      </c>
      <c r="G79" s="15"/>
      <c r="H79" s="1"/>
      <c r="I79" s="1"/>
      <c r="J79" s="1"/>
      <c r="K79" s="1">
        <v>2</v>
      </c>
      <c r="L79" s="1">
        <v>13</v>
      </c>
      <c r="M79" s="1">
        <v>16</v>
      </c>
      <c r="N79" s="1">
        <v>17</v>
      </c>
      <c r="O79" s="1"/>
      <c r="P79" s="1"/>
      <c r="Q79" s="1"/>
      <c r="R79" s="1">
        <f t="shared" si="14"/>
        <v>48</v>
      </c>
      <c r="S79" s="1"/>
    </row>
    <row r="80" spans="2:19">
      <c r="B80" s="47"/>
      <c r="C80" s="36"/>
      <c r="D80" s="36"/>
      <c r="E80" s="43"/>
      <c r="F80" s="5" t="s">
        <v>78</v>
      </c>
      <c r="G80" s="15"/>
      <c r="H80" s="1"/>
      <c r="I80" s="1"/>
      <c r="J80" s="1"/>
      <c r="K80" s="1"/>
      <c r="L80" s="1"/>
      <c r="M80" s="1"/>
      <c r="N80" s="1"/>
      <c r="O80" s="1"/>
      <c r="P80" s="1"/>
      <c r="Q80" s="1"/>
      <c r="R80" s="1">
        <f t="shared" si="14"/>
        <v>0</v>
      </c>
      <c r="S80" s="1"/>
    </row>
    <row r="81" spans="2:19">
      <c r="B81" s="47"/>
      <c r="C81" s="36"/>
      <c r="D81" s="36"/>
      <c r="E81" s="44"/>
      <c r="F81" s="18" t="s">
        <v>10</v>
      </c>
      <c r="G81" s="16">
        <f t="shared" ref="G81:Q81" si="16">SUM(G77:G80)</f>
        <v>0</v>
      </c>
      <c r="H81" s="6">
        <f t="shared" si="16"/>
        <v>0</v>
      </c>
      <c r="I81" s="6">
        <f t="shared" si="16"/>
        <v>0</v>
      </c>
      <c r="J81" s="6">
        <f t="shared" si="16"/>
        <v>0</v>
      </c>
      <c r="K81" s="6">
        <f t="shared" si="16"/>
        <v>2</v>
      </c>
      <c r="L81" s="6">
        <f t="shared" si="16"/>
        <v>17</v>
      </c>
      <c r="M81" s="6">
        <f t="shared" si="16"/>
        <v>16</v>
      </c>
      <c r="N81" s="6">
        <f t="shared" si="16"/>
        <v>17</v>
      </c>
      <c r="O81" s="6">
        <f t="shared" si="16"/>
        <v>0</v>
      </c>
      <c r="P81" s="6"/>
      <c r="Q81" s="6">
        <f t="shared" si="16"/>
        <v>0</v>
      </c>
      <c r="R81" s="6">
        <f t="shared" si="14"/>
        <v>52</v>
      </c>
      <c r="S81" s="6"/>
    </row>
    <row r="82" spans="2:19">
      <c r="B82" s="47"/>
      <c r="C82" s="36"/>
      <c r="D82" s="36"/>
      <c r="E82" s="42" t="s">
        <v>28</v>
      </c>
      <c r="F82" s="3" t="s">
        <v>77</v>
      </c>
      <c r="G82" s="14"/>
      <c r="H82" s="4"/>
      <c r="I82" s="4"/>
      <c r="J82" s="4"/>
      <c r="K82" s="4"/>
      <c r="L82" s="4"/>
      <c r="M82" s="4"/>
      <c r="N82" s="4"/>
      <c r="O82" s="4"/>
      <c r="P82" s="4"/>
      <c r="Q82" s="4"/>
      <c r="R82" s="4">
        <f t="shared" si="14"/>
        <v>0</v>
      </c>
      <c r="S82" s="4"/>
    </row>
    <row r="83" spans="2:19">
      <c r="B83" s="47"/>
      <c r="C83" s="36"/>
      <c r="D83" s="36"/>
      <c r="E83" s="43"/>
      <c r="F83" s="5" t="s">
        <v>8</v>
      </c>
      <c r="G83" s="15"/>
      <c r="H83" s="1">
        <v>1</v>
      </c>
      <c r="I83" s="1"/>
      <c r="J83" s="1"/>
      <c r="K83" s="1">
        <v>2</v>
      </c>
      <c r="L83" s="1">
        <v>1</v>
      </c>
      <c r="M83" s="1">
        <v>1</v>
      </c>
      <c r="N83" s="1">
        <v>2</v>
      </c>
      <c r="O83" s="1"/>
      <c r="P83" s="1"/>
      <c r="Q83" s="1">
        <v>1</v>
      </c>
      <c r="R83" s="1">
        <f t="shared" si="14"/>
        <v>8</v>
      </c>
      <c r="S83" s="1"/>
    </row>
    <row r="84" spans="2:19">
      <c r="B84" s="47"/>
      <c r="C84" s="36"/>
      <c r="D84" s="36"/>
      <c r="E84" s="43"/>
      <c r="F84" s="5" t="s">
        <v>9</v>
      </c>
      <c r="G84" s="15"/>
      <c r="H84" s="1">
        <v>1</v>
      </c>
      <c r="I84" s="1">
        <v>3</v>
      </c>
      <c r="J84" s="1">
        <v>14</v>
      </c>
      <c r="K84" s="1">
        <v>36</v>
      </c>
      <c r="L84" s="1">
        <v>85</v>
      </c>
      <c r="M84" s="1">
        <v>63</v>
      </c>
      <c r="N84" s="1">
        <v>41</v>
      </c>
      <c r="O84" s="1">
        <v>6</v>
      </c>
      <c r="P84" s="1"/>
      <c r="Q84" s="1"/>
      <c r="R84" s="1">
        <f t="shared" si="14"/>
        <v>249</v>
      </c>
      <c r="S84" s="1"/>
    </row>
    <row r="85" spans="2:19">
      <c r="B85" s="47"/>
      <c r="C85" s="36"/>
      <c r="D85" s="36"/>
      <c r="E85" s="43"/>
      <c r="F85" s="5" t="s">
        <v>78</v>
      </c>
      <c r="G85" s="15"/>
      <c r="H85" s="1"/>
      <c r="I85" s="1"/>
      <c r="J85" s="1"/>
      <c r="K85" s="1">
        <v>1</v>
      </c>
      <c r="L85" s="1"/>
      <c r="M85" s="1"/>
      <c r="N85" s="1"/>
      <c r="O85" s="1"/>
      <c r="P85" s="1"/>
      <c r="Q85" s="1"/>
      <c r="R85" s="1">
        <f t="shared" si="14"/>
        <v>1</v>
      </c>
      <c r="S85" s="1"/>
    </row>
    <row r="86" spans="2:19">
      <c r="B86" s="47"/>
      <c r="C86" s="36"/>
      <c r="D86" s="36"/>
      <c r="E86" s="44"/>
      <c r="F86" s="18" t="s">
        <v>10</v>
      </c>
      <c r="G86" s="16">
        <f t="shared" ref="G86:Q86" si="17">SUM(G82:G85)</f>
        <v>0</v>
      </c>
      <c r="H86" s="6">
        <f t="shared" si="17"/>
        <v>2</v>
      </c>
      <c r="I86" s="6">
        <f t="shared" si="17"/>
        <v>3</v>
      </c>
      <c r="J86" s="6">
        <f t="shared" si="17"/>
        <v>14</v>
      </c>
      <c r="K86" s="6">
        <f t="shared" si="17"/>
        <v>39</v>
      </c>
      <c r="L86" s="6">
        <f t="shared" si="17"/>
        <v>86</v>
      </c>
      <c r="M86" s="6">
        <f t="shared" si="17"/>
        <v>64</v>
      </c>
      <c r="N86" s="6">
        <f t="shared" si="17"/>
        <v>43</v>
      </c>
      <c r="O86" s="6">
        <f t="shared" si="17"/>
        <v>6</v>
      </c>
      <c r="P86" s="6"/>
      <c r="Q86" s="6">
        <f t="shared" si="17"/>
        <v>1</v>
      </c>
      <c r="R86" s="6">
        <f t="shared" si="14"/>
        <v>258</v>
      </c>
      <c r="S86" s="6"/>
    </row>
    <row r="87" spans="2:19">
      <c r="B87" s="47"/>
      <c r="C87" s="36"/>
      <c r="D87" s="36"/>
      <c r="E87" s="42" t="s">
        <v>30</v>
      </c>
      <c r="F87" s="3" t="s">
        <v>77</v>
      </c>
      <c r="G87" s="14"/>
      <c r="H87" s="4"/>
      <c r="I87" s="4"/>
      <c r="J87" s="4"/>
      <c r="K87" s="4"/>
      <c r="L87" s="4">
        <v>1</v>
      </c>
      <c r="M87" s="4"/>
      <c r="N87" s="4"/>
      <c r="O87" s="4"/>
      <c r="P87" s="4"/>
      <c r="Q87" s="4"/>
      <c r="R87" s="4">
        <f t="shared" si="14"/>
        <v>1</v>
      </c>
      <c r="S87" s="4"/>
    </row>
    <row r="88" spans="2:19">
      <c r="B88" s="47"/>
      <c r="C88" s="36"/>
      <c r="D88" s="36"/>
      <c r="E88" s="43"/>
      <c r="F88" s="5" t="s">
        <v>8</v>
      </c>
      <c r="G88" s="15"/>
      <c r="H88" s="1"/>
      <c r="I88" s="1"/>
      <c r="J88" s="1"/>
      <c r="K88" s="1">
        <v>1</v>
      </c>
      <c r="L88" s="1">
        <v>1</v>
      </c>
      <c r="M88" s="1"/>
      <c r="N88" s="1"/>
      <c r="O88" s="1"/>
      <c r="P88" s="1"/>
      <c r="Q88" s="1"/>
      <c r="R88" s="1">
        <f t="shared" si="14"/>
        <v>2</v>
      </c>
      <c r="S88" s="1"/>
    </row>
    <row r="89" spans="2:19">
      <c r="B89" s="47"/>
      <c r="C89" s="36"/>
      <c r="D89" s="36"/>
      <c r="E89" s="43"/>
      <c r="F89" s="5" t="s">
        <v>9</v>
      </c>
      <c r="G89" s="15"/>
      <c r="H89" s="1"/>
      <c r="I89" s="1">
        <v>1</v>
      </c>
      <c r="J89" s="1">
        <v>1</v>
      </c>
      <c r="K89" s="1">
        <v>6</v>
      </c>
      <c r="L89" s="1">
        <v>13</v>
      </c>
      <c r="M89" s="1">
        <v>9</v>
      </c>
      <c r="N89" s="1">
        <v>1</v>
      </c>
      <c r="O89" s="1"/>
      <c r="P89" s="1"/>
      <c r="Q89" s="1"/>
      <c r="R89" s="1">
        <f t="shared" si="14"/>
        <v>31</v>
      </c>
      <c r="S89" s="1"/>
    </row>
    <row r="90" spans="2:19">
      <c r="B90" s="47"/>
      <c r="C90" s="36"/>
      <c r="D90" s="36"/>
      <c r="E90" s="43"/>
      <c r="F90" s="5" t="s">
        <v>78</v>
      </c>
      <c r="G90" s="15"/>
      <c r="H90" s="1"/>
      <c r="I90" s="1"/>
      <c r="J90" s="1"/>
      <c r="K90" s="1">
        <v>1</v>
      </c>
      <c r="L90" s="1">
        <v>4</v>
      </c>
      <c r="M90" s="1">
        <v>1</v>
      </c>
      <c r="N90" s="1">
        <v>1</v>
      </c>
      <c r="O90" s="1"/>
      <c r="P90" s="1"/>
      <c r="Q90" s="1"/>
      <c r="R90" s="1">
        <f t="shared" si="14"/>
        <v>7</v>
      </c>
      <c r="S90" s="1"/>
    </row>
    <row r="91" spans="2:19">
      <c r="B91" s="47"/>
      <c r="C91" s="36"/>
      <c r="D91" s="36"/>
      <c r="E91" s="44"/>
      <c r="F91" s="18" t="s">
        <v>10</v>
      </c>
      <c r="G91" s="16">
        <f t="shared" ref="G91:Q91" si="18">SUM(G87:G90)</f>
        <v>0</v>
      </c>
      <c r="H91" s="6">
        <f t="shared" si="18"/>
        <v>0</v>
      </c>
      <c r="I91" s="6">
        <f t="shared" si="18"/>
        <v>1</v>
      </c>
      <c r="J91" s="6">
        <f t="shared" si="18"/>
        <v>1</v>
      </c>
      <c r="K91" s="6">
        <f t="shared" si="18"/>
        <v>8</v>
      </c>
      <c r="L91" s="6">
        <f t="shared" si="18"/>
        <v>19</v>
      </c>
      <c r="M91" s="6">
        <f t="shared" si="18"/>
        <v>10</v>
      </c>
      <c r="N91" s="6">
        <f t="shared" si="18"/>
        <v>2</v>
      </c>
      <c r="O91" s="6">
        <f t="shared" si="18"/>
        <v>0</v>
      </c>
      <c r="P91" s="6"/>
      <c r="Q91" s="6">
        <f t="shared" si="18"/>
        <v>0</v>
      </c>
      <c r="R91" s="6">
        <f t="shared" si="14"/>
        <v>41</v>
      </c>
      <c r="S91" s="6"/>
    </row>
    <row r="92" spans="2:19">
      <c r="B92" s="47"/>
      <c r="C92" s="36"/>
      <c r="D92" s="36"/>
      <c r="E92" s="42" t="s">
        <v>31</v>
      </c>
      <c r="F92" s="3" t="s">
        <v>77</v>
      </c>
      <c r="G92" s="14"/>
      <c r="H92" s="4"/>
      <c r="I92" s="4"/>
      <c r="J92" s="4"/>
      <c r="K92" s="4"/>
      <c r="L92" s="4"/>
      <c r="M92" s="4"/>
      <c r="N92" s="4"/>
      <c r="O92" s="4"/>
      <c r="P92" s="4"/>
      <c r="Q92" s="4"/>
      <c r="R92" s="4">
        <f t="shared" si="14"/>
        <v>0</v>
      </c>
      <c r="S92" s="4"/>
    </row>
    <row r="93" spans="2:19">
      <c r="B93" s="47"/>
      <c r="C93" s="36"/>
      <c r="D93" s="36"/>
      <c r="E93" s="43"/>
      <c r="F93" s="5" t="s">
        <v>8</v>
      </c>
      <c r="G93" s="15"/>
      <c r="H93" s="1"/>
      <c r="I93" s="1"/>
      <c r="J93" s="1"/>
      <c r="K93" s="1"/>
      <c r="L93" s="1"/>
      <c r="M93" s="1">
        <v>2</v>
      </c>
      <c r="N93" s="1"/>
      <c r="O93" s="1"/>
      <c r="P93" s="1"/>
      <c r="Q93" s="1"/>
      <c r="R93" s="1">
        <f t="shared" si="14"/>
        <v>2</v>
      </c>
      <c r="S93" s="1"/>
    </row>
    <row r="94" spans="2:19">
      <c r="B94" s="47"/>
      <c r="C94" s="36"/>
      <c r="D94" s="36"/>
      <c r="E94" s="43"/>
      <c r="F94" s="5" t="s">
        <v>9</v>
      </c>
      <c r="G94" s="15"/>
      <c r="H94" s="1">
        <v>1</v>
      </c>
      <c r="I94" s="1">
        <v>2</v>
      </c>
      <c r="J94" s="1">
        <v>6</v>
      </c>
      <c r="K94" s="1">
        <v>31</v>
      </c>
      <c r="L94" s="1">
        <v>66</v>
      </c>
      <c r="M94" s="1">
        <v>69</v>
      </c>
      <c r="N94" s="1">
        <v>43</v>
      </c>
      <c r="O94" s="1">
        <v>11</v>
      </c>
      <c r="P94" s="1"/>
      <c r="Q94" s="1">
        <v>2</v>
      </c>
      <c r="R94" s="1">
        <f t="shared" si="14"/>
        <v>231</v>
      </c>
      <c r="S94" s="1"/>
    </row>
    <row r="95" spans="2:19">
      <c r="B95" s="47"/>
      <c r="C95" s="36"/>
      <c r="D95" s="36"/>
      <c r="E95" s="43"/>
      <c r="F95" s="5" t="s">
        <v>78</v>
      </c>
      <c r="G95" s="15"/>
      <c r="H95" s="1"/>
      <c r="I95" s="1"/>
      <c r="J95" s="1"/>
      <c r="K95" s="1">
        <v>4</v>
      </c>
      <c r="L95" s="1">
        <v>1</v>
      </c>
      <c r="M95" s="1"/>
      <c r="N95" s="1"/>
      <c r="O95" s="1"/>
      <c r="P95" s="1"/>
      <c r="Q95" s="1"/>
      <c r="R95" s="1">
        <f t="shared" si="14"/>
        <v>5</v>
      </c>
      <c r="S95" s="1"/>
    </row>
    <row r="96" spans="2:19">
      <c r="B96" s="47"/>
      <c r="C96" s="36"/>
      <c r="D96" s="36"/>
      <c r="E96" s="44"/>
      <c r="F96" s="18" t="s">
        <v>10</v>
      </c>
      <c r="G96" s="16">
        <f t="shared" ref="G96:Q96" si="19">SUM(G92:G95)</f>
        <v>0</v>
      </c>
      <c r="H96" s="6">
        <f t="shared" si="19"/>
        <v>1</v>
      </c>
      <c r="I96" s="6">
        <f t="shared" si="19"/>
        <v>2</v>
      </c>
      <c r="J96" s="6">
        <f t="shared" si="19"/>
        <v>6</v>
      </c>
      <c r="K96" s="6">
        <f t="shared" si="19"/>
        <v>35</v>
      </c>
      <c r="L96" s="6">
        <f t="shared" si="19"/>
        <v>67</v>
      </c>
      <c r="M96" s="6">
        <f t="shared" si="19"/>
        <v>71</v>
      </c>
      <c r="N96" s="6">
        <f t="shared" si="19"/>
        <v>43</v>
      </c>
      <c r="O96" s="6">
        <f t="shared" si="19"/>
        <v>11</v>
      </c>
      <c r="P96" s="6"/>
      <c r="Q96" s="6">
        <f t="shared" si="19"/>
        <v>2</v>
      </c>
      <c r="R96" s="6">
        <f t="shared" si="14"/>
        <v>238</v>
      </c>
      <c r="S96" s="6"/>
    </row>
    <row r="97" spans="2:19">
      <c r="B97" s="47"/>
      <c r="C97" s="36"/>
      <c r="D97" s="36"/>
      <c r="E97" s="42" t="s">
        <v>32</v>
      </c>
      <c r="F97" s="3" t="s">
        <v>77</v>
      </c>
      <c r="G97" s="14"/>
      <c r="H97" s="4"/>
      <c r="I97" s="4"/>
      <c r="J97" s="4"/>
      <c r="K97" s="4">
        <v>1</v>
      </c>
      <c r="L97" s="4"/>
      <c r="M97" s="4"/>
      <c r="N97" s="4"/>
      <c r="O97" s="4"/>
      <c r="P97" s="4"/>
      <c r="Q97" s="4"/>
      <c r="R97" s="4">
        <f t="shared" si="14"/>
        <v>1</v>
      </c>
      <c r="S97" s="4"/>
    </row>
    <row r="98" spans="2:19">
      <c r="B98" s="47"/>
      <c r="C98" s="36"/>
      <c r="D98" s="36"/>
      <c r="E98" s="43"/>
      <c r="F98" s="5" t="s">
        <v>8</v>
      </c>
      <c r="G98" s="15"/>
      <c r="H98" s="1"/>
      <c r="I98" s="1"/>
      <c r="J98" s="1"/>
      <c r="K98" s="1">
        <v>2</v>
      </c>
      <c r="L98" s="1">
        <v>1</v>
      </c>
      <c r="M98" s="1">
        <v>1</v>
      </c>
      <c r="N98" s="1"/>
      <c r="O98" s="1"/>
      <c r="P98" s="1"/>
      <c r="Q98" s="1"/>
      <c r="R98" s="1">
        <f t="shared" si="14"/>
        <v>4</v>
      </c>
      <c r="S98" s="1"/>
    </row>
    <row r="99" spans="2:19">
      <c r="B99" s="47"/>
      <c r="C99" s="36"/>
      <c r="D99" s="36"/>
      <c r="E99" s="43"/>
      <c r="F99" s="5" t="s">
        <v>9</v>
      </c>
      <c r="G99" s="15"/>
      <c r="H99" s="1"/>
      <c r="I99" s="1">
        <v>2</v>
      </c>
      <c r="J99" s="1">
        <v>4</v>
      </c>
      <c r="K99" s="1">
        <v>9</v>
      </c>
      <c r="L99" s="1">
        <v>13</v>
      </c>
      <c r="M99" s="1">
        <v>14</v>
      </c>
      <c r="N99" s="1">
        <v>7</v>
      </c>
      <c r="O99" s="1"/>
      <c r="P99" s="1"/>
      <c r="Q99" s="1"/>
      <c r="R99" s="1">
        <f t="shared" si="14"/>
        <v>49</v>
      </c>
      <c r="S99" s="1"/>
    </row>
    <row r="100" spans="2:19">
      <c r="B100" s="47"/>
      <c r="C100" s="36"/>
      <c r="D100" s="36"/>
      <c r="E100" s="43"/>
      <c r="F100" s="5" t="s">
        <v>78</v>
      </c>
      <c r="G100" s="15"/>
      <c r="H100" s="1"/>
      <c r="I100" s="1"/>
      <c r="J100" s="1">
        <v>3</v>
      </c>
      <c r="K100" s="1">
        <v>3</v>
      </c>
      <c r="L100" s="1">
        <v>4</v>
      </c>
      <c r="M100" s="1">
        <v>1</v>
      </c>
      <c r="N100" s="1">
        <v>2</v>
      </c>
      <c r="O100" s="1"/>
      <c r="P100" s="1"/>
      <c r="Q100" s="1"/>
      <c r="R100" s="1">
        <f t="shared" si="14"/>
        <v>13</v>
      </c>
      <c r="S100" s="1"/>
    </row>
    <row r="101" spans="2:19">
      <c r="B101" s="47"/>
      <c r="C101" s="41"/>
      <c r="D101" s="36"/>
      <c r="E101" s="44"/>
      <c r="F101" s="18" t="s">
        <v>10</v>
      </c>
      <c r="G101" s="16">
        <f t="shared" ref="G101:Q101" si="20">SUM(G97:G100)</f>
        <v>0</v>
      </c>
      <c r="H101" s="6">
        <f t="shared" si="20"/>
        <v>0</v>
      </c>
      <c r="I101" s="6">
        <f t="shared" si="20"/>
        <v>2</v>
      </c>
      <c r="J101" s="6">
        <f t="shared" si="20"/>
        <v>7</v>
      </c>
      <c r="K101" s="6">
        <f t="shared" si="20"/>
        <v>15</v>
      </c>
      <c r="L101" s="6">
        <f t="shared" si="20"/>
        <v>18</v>
      </c>
      <c r="M101" s="6">
        <f t="shared" si="20"/>
        <v>16</v>
      </c>
      <c r="N101" s="6">
        <f t="shared" si="20"/>
        <v>9</v>
      </c>
      <c r="O101" s="6">
        <f t="shared" si="20"/>
        <v>0</v>
      </c>
      <c r="P101" s="6"/>
      <c r="Q101" s="6">
        <f t="shared" si="20"/>
        <v>0</v>
      </c>
      <c r="R101" s="6">
        <f t="shared" si="14"/>
        <v>67</v>
      </c>
      <c r="S101" s="6"/>
    </row>
    <row r="102" spans="2:19" ht="17.25" customHeight="1">
      <c r="B102" s="47"/>
      <c r="C102" s="35" t="s">
        <v>41</v>
      </c>
      <c r="D102" s="36"/>
      <c r="E102" s="42" t="s">
        <v>33</v>
      </c>
      <c r="F102" s="3" t="s">
        <v>77</v>
      </c>
      <c r="G102" s="14"/>
      <c r="H102" s="4"/>
      <c r="I102" s="4"/>
      <c r="J102" s="4"/>
      <c r="K102" s="4">
        <v>1</v>
      </c>
      <c r="L102" s="4"/>
      <c r="M102" s="4"/>
      <c r="N102" s="4"/>
      <c r="O102" s="4"/>
      <c r="P102" s="4"/>
      <c r="Q102" s="4"/>
      <c r="R102" s="4">
        <f t="shared" si="14"/>
        <v>1</v>
      </c>
      <c r="S102" s="4"/>
    </row>
    <row r="103" spans="2:19">
      <c r="B103" s="47"/>
      <c r="C103" s="36"/>
      <c r="D103" s="36"/>
      <c r="E103" s="43"/>
      <c r="F103" s="5" t="s">
        <v>8</v>
      </c>
      <c r="G103" s="15"/>
      <c r="H103" s="1"/>
      <c r="I103" s="1"/>
      <c r="J103" s="1">
        <v>1</v>
      </c>
      <c r="K103" s="1">
        <v>2</v>
      </c>
      <c r="L103" s="1">
        <v>1</v>
      </c>
      <c r="M103" s="1">
        <v>3</v>
      </c>
      <c r="N103" s="1"/>
      <c r="O103" s="1"/>
      <c r="P103" s="1"/>
      <c r="Q103" s="1"/>
      <c r="R103" s="1">
        <f t="shared" si="14"/>
        <v>7</v>
      </c>
      <c r="S103" s="1"/>
    </row>
    <row r="104" spans="2:19">
      <c r="B104" s="47"/>
      <c r="C104" s="36"/>
      <c r="D104" s="36"/>
      <c r="E104" s="43"/>
      <c r="F104" s="5" t="s">
        <v>9</v>
      </c>
      <c r="G104" s="15"/>
      <c r="H104" s="1">
        <v>2</v>
      </c>
      <c r="I104" s="1">
        <v>6</v>
      </c>
      <c r="J104" s="1">
        <v>6</v>
      </c>
      <c r="K104" s="1">
        <v>17</v>
      </c>
      <c r="L104" s="1">
        <v>35</v>
      </c>
      <c r="M104" s="1">
        <v>33</v>
      </c>
      <c r="N104" s="1">
        <v>12</v>
      </c>
      <c r="O104" s="1"/>
      <c r="P104" s="1"/>
      <c r="Q104" s="1"/>
      <c r="R104" s="1">
        <f t="shared" si="14"/>
        <v>111</v>
      </c>
      <c r="S104" s="1"/>
    </row>
    <row r="105" spans="2:19">
      <c r="B105" s="47"/>
      <c r="C105" s="36"/>
      <c r="D105" s="36"/>
      <c r="E105" s="43"/>
      <c r="F105" s="5" t="s">
        <v>78</v>
      </c>
      <c r="G105" s="15"/>
      <c r="H105" s="1"/>
      <c r="I105" s="1">
        <v>1</v>
      </c>
      <c r="J105" s="1">
        <v>1</v>
      </c>
      <c r="K105" s="1">
        <v>5</v>
      </c>
      <c r="L105" s="1">
        <v>11</v>
      </c>
      <c r="M105" s="1">
        <v>4</v>
      </c>
      <c r="N105" s="1">
        <v>1</v>
      </c>
      <c r="O105" s="1"/>
      <c r="P105" s="1"/>
      <c r="Q105" s="1"/>
      <c r="R105" s="1">
        <f t="shared" si="14"/>
        <v>23</v>
      </c>
      <c r="S105" s="1"/>
    </row>
    <row r="106" spans="2:19">
      <c r="B106" s="47"/>
      <c r="C106" s="36"/>
      <c r="D106" s="36"/>
      <c r="E106" s="44"/>
      <c r="F106" s="18" t="s">
        <v>10</v>
      </c>
      <c r="G106" s="16">
        <f t="shared" ref="G106:Q106" si="21">SUM(G102:G105)</f>
        <v>0</v>
      </c>
      <c r="H106" s="6">
        <f t="shared" si="21"/>
        <v>2</v>
      </c>
      <c r="I106" s="6">
        <f t="shared" si="21"/>
        <v>7</v>
      </c>
      <c r="J106" s="6">
        <f t="shared" si="21"/>
        <v>8</v>
      </c>
      <c r="K106" s="6">
        <f t="shared" si="21"/>
        <v>25</v>
      </c>
      <c r="L106" s="6">
        <f t="shared" si="21"/>
        <v>47</v>
      </c>
      <c r="M106" s="6">
        <f t="shared" si="21"/>
        <v>40</v>
      </c>
      <c r="N106" s="6">
        <f t="shared" si="21"/>
        <v>13</v>
      </c>
      <c r="O106" s="6">
        <f t="shared" si="21"/>
        <v>0</v>
      </c>
      <c r="P106" s="6"/>
      <c r="Q106" s="6">
        <f t="shared" si="21"/>
        <v>0</v>
      </c>
      <c r="R106" s="6">
        <f t="shared" si="14"/>
        <v>142</v>
      </c>
      <c r="S106" s="6"/>
    </row>
    <row r="107" spans="2:19">
      <c r="B107" s="47"/>
      <c r="C107" s="36"/>
      <c r="D107" s="36"/>
      <c r="E107" s="42" t="s">
        <v>34</v>
      </c>
      <c r="F107" s="3" t="s">
        <v>77</v>
      </c>
      <c r="G107" s="1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>
        <f t="shared" si="14"/>
        <v>0</v>
      </c>
      <c r="S107" s="4"/>
    </row>
    <row r="108" spans="2:19">
      <c r="B108" s="47"/>
      <c r="C108" s="36"/>
      <c r="D108" s="36"/>
      <c r="E108" s="43"/>
      <c r="F108" s="5" t="s">
        <v>8</v>
      </c>
      <c r="G108" s="15"/>
      <c r="H108" s="1"/>
      <c r="I108" s="1"/>
      <c r="J108" s="1">
        <v>1</v>
      </c>
      <c r="K108" s="1">
        <v>2</v>
      </c>
      <c r="L108" s="1">
        <v>3</v>
      </c>
      <c r="M108" s="1">
        <v>3</v>
      </c>
      <c r="N108" s="1">
        <v>1</v>
      </c>
      <c r="O108" s="1"/>
      <c r="P108" s="1"/>
      <c r="Q108" s="1"/>
      <c r="R108" s="1">
        <f t="shared" si="14"/>
        <v>10</v>
      </c>
      <c r="S108" s="1"/>
    </row>
    <row r="109" spans="2:19">
      <c r="B109" s="47"/>
      <c r="C109" s="36"/>
      <c r="D109" s="36"/>
      <c r="E109" s="43"/>
      <c r="F109" s="5" t="s">
        <v>9</v>
      </c>
      <c r="G109" s="15"/>
      <c r="H109" s="1">
        <v>1</v>
      </c>
      <c r="I109" s="1">
        <v>2</v>
      </c>
      <c r="J109" s="1">
        <v>13</v>
      </c>
      <c r="K109" s="1">
        <v>20</v>
      </c>
      <c r="L109" s="1">
        <v>32</v>
      </c>
      <c r="M109" s="1">
        <v>31</v>
      </c>
      <c r="N109" s="1">
        <v>12</v>
      </c>
      <c r="O109" s="1"/>
      <c r="P109" s="1"/>
      <c r="Q109" s="1"/>
      <c r="R109" s="1">
        <f t="shared" si="14"/>
        <v>111</v>
      </c>
      <c r="S109" s="1"/>
    </row>
    <row r="110" spans="2:19">
      <c r="B110" s="47"/>
      <c r="C110" s="36"/>
      <c r="D110" s="36"/>
      <c r="E110" s="43"/>
      <c r="F110" s="5" t="s">
        <v>78</v>
      </c>
      <c r="G110" s="15"/>
      <c r="H110" s="1"/>
      <c r="I110" s="1">
        <v>1</v>
      </c>
      <c r="J110" s="1"/>
      <c r="K110" s="1">
        <v>3</v>
      </c>
      <c r="L110" s="1">
        <v>3</v>
      </c>
      <c r="M110" s="1"/>
      <c r="N110" s="1">
        <v>1</v>
      </c>
      <c r="O110" s="1"/>
      <c r="P110" s="1"/>
      <c r="Q110" s="1"/>
      <c r="R110" s="1">
        <f t="shared" si="14"/>
        <v>8</v>
      </c>
      <c r="S110" s="1"/>
    </row>
    <row r="111" spans="2:19">
      <c r="B111" s="47"/>
      <c r="C111" s="36"/>
      <c r="D111" s="36"/>
      <c r="E111" s="44"/>
      <c r="F111" s="18" t="s">
        <v>10</v>
      </c>
      <c r="G111" s="16">
        <f t="shared" ref="G111:Q111" si="22">SUM(G107:G110)</f>
        <v>0</v>
      </c>
      <c r="H111" s="6">
        <f t="shared" si="22"/>
        <v>1</v>
      </c>
      <c r="I111" s="6">
        <f t="shared" si="22"/>
        <v>3</v>
      </c>
      <c r="J111" s="6">
        <f t="shared" si="22"/>
        <v>14</v>
      </c>
      <c r="K111" s="6">
        <f t="shared" si="22"/>
        <v>25</v>
      </c>
      <c r="L111" s="6">
        <f t="shared" si="22"/>
        <v>38</v>
      </c>
      <c r="M111" s="6">
        <f t="shared" si="22"/>
        <v>34</v>
      </c>
      <c r="N111" s="6">
        <f t="shared" si="22"/>
        <v>14</v>
      </c>
      <c r="O111" s="6">
        <f t="shared" si="22"/>
        <v>0</v>
      </c>
      <c r="P111" s="6"/>
      <c r="Q111" s="6">
        <f t="shared" si="22"/>
        <v>0</v>
      </c>
      <c r="R111" s="6">
        <f t="shared" si="14"/>
        <v>129</v>
      </c>
      <c r="S111" s="6"/>
    </row>
    <row r="112" spans="2:19">
      <c r="B112" s="47"/>
      <c r="C112" s="36"/>
      <c r="D112" s="36"/>
      <c r="E112" s="42" t="s">
        <v>35</v>
      </c>
      <c r="F112" s="3" t="s">
        <v>77</v>
      </c>
      <c r="G112" s="14"/>
      <c r="H112" s="4"/>
      <c r="I112" s="4"/>
      <c r="J112" s="4">
        <v>2</v>
      </c>
      <c r="K112" s="4">
        <v>3</v>
      </c>
      <c r="L112" s="4">
        <v>2</v>
      </c>
      <c r="M112" s="4"/>
      <c r="N112" s="4"/>
      <c r="O112" s="4"/>
      <c r="P112" s="4"/>
      <c r="Q112" s="4"/>
      <c r="R112" s="4">
        <f t="shared" si="14"/>
        <v>7</v>
      </c>
      <c r="S112" s="4"/>
    </row>
    <row r="113" spans="2:19">
      <c r="B113" s="47"/>
      <c r="C113" s="36"/>
      <c r="D113" s="36"/>
      <c r="E113" s="43"/>
      <c r="F113" s="5" t="s">
        <v>8</v>
      </c>
      <c r="G113" s="15"/>
      <c r="H113" s="1"/>
      <c r="I113" s="1">
        <v>2</v>
      </c>
      <c r="J113" s="1">
        <v>7</v>
      </c>
      <c r="K113" s="1">
        <v>13</v>
      </c>
      <c r="L113" s="1">
        <v>17</v>
      </c>
      <c r="M113" s="1">
        <v>20</v>
      </c>
      <c r="N113" s="1">
        <v>4</v>
      </c>
      <c r="O113" s="1"/>
      <c r="P113" s="1"/>
      <c r="Q113" s="1">
        <v>5</v>
      </c>
      <c r="R113" s="1">
        <f t="shared" si="14"/>
        <v>68</v>
      </c>
      <c r="S113" s="1"/>
    </row>
    <row r="114" spans="2:19">
      <c r="B114" s="47"/>
      <c r="C114" s="36"/>
      <c r="D114" s="36"/>
      <c r="E114" s="43"/>
      <c r="F114" s="5" t="s">
        <v>9</v>
      </c>
      <c r="G114" s="15"/>
      <c r="H114" s="1">
        <v>8</v>
      </c>
      <c r="I114" s="1">
        <v>25</v>
      </c>
      <c r="J114" s="1">
        <v>61</v>
      </c>
      <c r="K114" s="1">
        <v>159</v>
      </c>
      <c r="L114" s="1">
        <v>261</v>
      </c>
      <c r="M114" s="1">
        <v>229</v>
      </c>
      <c r="N114" s="1">
        <v>123</v>
      </c>
      <c r="O114" s="1">
        <v>10</v>
      </c>
      <c r="P114" s="1">
        <v>1</v>
      </c>
      <c r="Q114" s="1"/>
      <c r="R114" s="1">
        <f t="shared" si="14"/>
        <v>877</v>
      </c>
      <c r="S114" s="1"/>
    </row>
    <row r="115" spans="2:19">
      <c r="B115" s="47"/>
      <c r="C115" s="36"/>
      <c r="D115" s="36"/>
      <c r="E115" s="43"/>
      <c r="F115" s="5" t="s">
        <v>78</v>
      </c>
      <c r="G115" s="15"/>
      <c r="H115" s="1"/>
      <c r="I115" s="1"/>
      <c r="J115" s="1"/>
      <c r="K115" s="1">
        <v>1</v>
      </c>
      <c r="L115" s="1">
        <v>1</v>
      </c>
      <c r="M115" s="1"/>
      <c r="N115" s="1"/>
      <c r="O115" s="1"/>
      <c r="P115" s="1"/>
      <c r="Q115" s="1"/>
      <c r="R115" s="1">
        <f t="shared" si="14"/>
        <v>2</v>
      </c>
      <c r="S115" s="1"/>
    </row>
    <row r="116" spans="2:19">
      <c r="B116" s="47"/>
      <c r="C116" s="36"/>
      <c r="D116" s="36"/>
      <c r="E116" s="44"/>
      <c r="F116" s="18" t="s">
        <v>10</v>
      </c>
      <c r="G116" s="16">
        <f t="shared" ref="G116:Q116" si="23">SUM(G112:G115)</f>
        <v>0</v>
      </c>
      <c r="H116" s="6">
        <f t="shared" si="23"/>
        <v>8</v>
      </c>
      <c r="I116" s="6">
        <f t="shared" si="23"/>
        <v>27</v>
      </c>
      <c r="J116" s="6">
        <f t="shared" si="23"/>
        <v>70</v>
      </c>
      <c r="K116" s="6">
        <f t="shared" si="23"/>
        <v>176</v>
      </c>
      <c r="L116" s="6">
        <f t="shared" si="23"/>
        <v>281</v>
      </c>
      <c r="M116" s="6">
        <f t="shared" si="23"/>
        <v>249</v>
      </c>
      <c r="N116" s="6">
        <f t="shared" si="23"/>
        <v>127</v>
      </c>
      <c r="O116" s="6">
        <f t="shared" si="23"/>
        <v>10</v>
      </c>
      <c r="P116" s="6">
        <f t="shared" si="23"/>
        <v>1</v>
      </c>
      <c r="Q116" s="6">
        <f t="shared" si="23"/>
        <v>5</v>
      </c>
      <c r="R116" s="6">
        <f t="shared" si="14"/>
        <v>954</v>
      </c>
      <c r="S116" s="6"/>
    </row>
    <row r="117" spans="2:19">
      <c r="B117" s="47"/>
      <c r="C117" s="36"/>
      <c r="D117" s="36"/>
      <c r="E117" s="42" t="s">
        <v>36</v>
      </c>
      <c r="F117" s="3" t="s">
        <v>77</v>
      </c>
      <c r="G117" s="14"/>
      <c r="H117" s="4"/>
      <c r="I117" s="4"/>
      <c r="J117" s="4">
        <v>1</v>
      </c>
      <c r="K117" s="4">
        <v>2</v>
      </c>
      <c r="L117" s="4">
        <v>9</v>
      </c>
      <c r="M117" s="4">
        <v>2</v>
      </c>
      <c r="N117" s="4"/>
      <c r="O117" s="4"/>
      <c r="P117" s="4"/>
      <c r="Q117" s="4"/>
      <c r="R117" s="4">
        <f t="shared" si="14"/>
        <v>14</v>
      </c>
      <c r="S117" s="4"/>
    </row>
    <row r="118" spans="2:19">
      <c r="B118" s="47"/>
      <c r="C118" s="36"/>
      <c r="D118" s="36"/>
      <c r="E118" s="43"/>
      <c r="F118" s="5" t="s">
        <v>8</v>
      </c>
      <c r="G118" s="15"/>
      <c r="H118" s="1"/>
      <c r="I118" s="1">
        <v>1</v>
      </c>
      <c r="J118" s="1"/>
      <c r="K118" s="1">
        <v>9</v>
      </c>
      <c r="L118" s="1">
        <v>24</v>
      </c>
      <c r="M118" s="1">
        <v>12</v>
      </c>
      <c r="N118" s="1">
        <v>6</v>
      </c>
      <c r="O118" s="1">
        <v>1</v>
      </c>
      <c r="P118" s="1"/>
      <c r="Q118" s="1">
        <v>1</v>
      </c>
      <c r="R118" s="1">
        <f t="shared" si="14"/>
        <v>54</v>
      </c>
      <c r="S118" s="1"/>
    </row>
    <row r="119" spans="2:19">
      <c r="B119" s="47"/>
      <c r="C119" s="36"/>
      <c r="D119" s="36"/>
      <c r="E119" s="43"/>
      <c r="F119" s="5" t="s">
        <v>9</v>
      </c>
      <c r="G119" s="15"/>
      <c r="H119" s="1">
        <v>2</v>
      </c>
      <c r="I119" s="1">
        <v>18</v>
      </c>
      <c r="J119" s="1">
        <v>61</v>
      </c>
      <c r="K119" s="1">
        <v>157</v>
      </c>
      <c r="L119" s="1">
        <v>291</v>
      </c>
      <c r="M119" s="1">
        <v>232</v>
      </c>
      <c r="N119" s="1">
        <v>131</v>
      </c>
      <c r="O119" s="1">
        <v>15</v>
      </c>
      <c r="P119" s="1">
        <v>1</v>
      </c>
      <c r="Q119" s="1"/>
      <c r="R119" s="1">
        <f t="shared" si="14"/>
        <v>908</v>
      </c>
      <c r="S119" s="1"/>
    </row>
    <row r="120" spans="2:19">
      <c r="B120" s="47"/>
      <c r="C120" s="36"/>
      <c r="D120" s="36"/>
      <c r="E120" s="43"/>
      <c r="F120" s="5" t="s">
        <v>78</v>
      </c>
      <c r="G120" s="15"/>
      <c r="H120" s="1"/>
      <c r="I120" s="1"/>
      <c r="J120" s="1"/>
      <c r="K120" s="1"/>
      <c r="L120" s="1">
        <v>1</v>
      </c>
      <c r="M120" s="1"/>
      <c r="N120" s="1"/>
      <c r="O120" s="1"/>
      <c r="P120" s="1"/>
      <c r="Q120" s="1"/>
      <c r="R120" s="1">
        <f t="shared" si="14"/>
        <v>1</v>
      </c>
      <c r="S120" s="1"/>
    </row>
    <row r="121" spans="2:19">
      <c r="B121" s="47"/>
      <c r="C121" s="36"/>
      <c r="D121" s="36"/>
      <c r="E121" s="44"/>
      <c r="F121" s="18" t="s">
        <v>10</v>
      </c>
      <c r="G121" s="16">
        <f t="shared" ref="G121:Q121" si="24">SUM(G117:G120)</f>
        <v>0</v>
      </c>
      <c r="H121" s="6">
        <f t="shared" si="24"/>
        <v>2</v>
      </c>
      <c r="I121" s="6">
        <f t="shared" si="24"/>
        <v>19</v>
      </c>
      <c r="J121" s="6">
        <f t="shared" si="24"/>
        <v>62</v>
      </c>
      <c r="K121" s="6">
        <f t="shared" si="24"/>
        <v>168</v>
      </c>
      <c r="L121" s="6">
        <f t="shared" si="24"/>
        <v>325</v>
      </c>
      <c r="M121" s="6">
        <f t="shared" si="24"/>
        <v>246</v>
      </c>
      <c r="N121" s="6">
        <f t="shared" si="24"/>
        <v>137</v>
      </c>
      <c r="O121" s="6">
        <f t="shared" si="24"/>
        <v>16</v>
      </c>
      <c r="P121" s="6">
        <f t="shared" si="24"/>
        <v>1</v>
      </c>
      <c r="Q121" s="6">
        <f t="shared" si="24"/>
        <v>1</v>
      </c>
      <c r="R121" s="6">
        <f t="shared" si="14"/>
        <v>977</v>
      </c>
      <c r="S121" s="6"/>
    </row>
    <row r="122" spans="2:19">
      <c r="B122" s="47"/>
      <c r="C122" s="36"/>
      <c r="D122" s="36"/>
      <c r="E122" s="42" t="s">
        <v>37</v>
      </c>
      <c r="F122" s="3" t="s">
        <v>77</v>
      </c>
      <c r="G122" s="14"/>
      <c r="H122" s="4"/>
      <c r="I122" s="4"/>
      <c r="J122" s="4">
        <v>1</v>
      </c>
      <c r="K122" s="4"/>
      <c r="L122" s="4"/>
      <c r="M122" s="4">
        <v>1</v>
      </c>
      <c r="N122" s="4"/>
      <c r="O122" s="4"/>
      <c r="P122" s="4"/>
      <c r="Q122" s="4"/>
      <c r="R122" s="4">
        <f t="shared" si="14"/>
        <v>2</v>
      </c>
      <c r="S122" s="4"/>
    </row>
    <row r="123" spans="2:19">
      <c r="B123" s="47"/>
      <c r="C123" s="36"/>
      <c r="D123" s="36"/>
      <c r="E123" s="43"/>
      <c r="F123" s="5" t="s">
        <v>8</v>
      </c>
      <c r="G123" s="15"/>
      <c r="H123" s="1"/>
      <c r="I123" s="1">
        <v>1</v>
      </c>
      <c r="J123" s="1">
        <v>2</v>
      </c>
      <c r="K123" s="1">
        <v>9</v>
      </c>
      <c r="L123" s="1">
        <v>15</v>
      </c>
      <c r="M123" s="1">
        <v>16</v>
      </c>
      <c r="N123" s="1">
        <v>3</v>
      </c>
      <c r="O123" s="1"/>
      <c r="P123" s="1"/>
      <c r="Q123" s="1">
        <v>4</v>
      </c>
      <c r="R123" s="1">
        <f t="shared" si="14"/>
        <v>50</v>
      </c>
      <c r="S123" s="1"/>
    </row>
    <row r="124" spans="2:19">
      <c r="B124" s="47"/>
      <c r="C124" s="36"/>
      <c r="D124" s="36"/>
      <c r="E124" s="43"/>
      <c r="F124" s="5" t="s">
        <v>9</v>
      </c>
      <c r="G124" s="15"/>
      <c r="H124" s="1">
        <v>2</v>
      </c>
      <c r="I124" s="1">
        <v>18</v>
      </c>
      <c r="J124" s="1">
        <v>56</v>
      </c>
      <c r="K124" s="1">
        <v>150</v>
      </c>
      <c r="L124" s="1">
        <v>288</v>
      </c>
      <c r="M124" s="1">
        <v>247</v>
      </c>
      <c r="N124" s="1">
        <v>130</v>
      </c>
      <c r="O124" s="1">
        <v>13</v>
      </c>
      <c r="P124" s="1">
        <v>1</v>
      </c>
      <c r="Q124" s="1">
        <v>1</v>
      </c>
      <c r="R124" s="1">
        <f t="shared" si="14"/>
        <v>906</v>
      </c>
      <c r="S124" s="1"/>
    </row>
    <row r="125" spans="2:19">
      <c r="B125" s="47"/>
      <c r="C125" s="36"/>
      <c r="D125" s="36"/>
      <c r="E125" s="43"/>
      <c r="F125" s="5" t="s">
        <v>78</v>
      </c>
      <c r="G125" s="15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>
        <f t="shared" si="14"/>
        <v>0</v>
      </c>
      <c r="S125" s="1"/>
    </row>
    <row r="126" spans="2:19">
      <c r="B126" s="47"/>
      <c r="C126" s="36"/>
      <c r="D126" s="36"/>
      <c r="E126" s="44"/>
      <c r="F126" s="18" t="s">
        <v>10</v>
      </c>
      <c r="G126" s="16">
        <f t="shared" ref="G126:Q126" si="25">SUM(G122:G125)</f>
        <v>0</v>
      </c>
      <c r="H126" s="6">
        <f t="shared" si="25"/>
        <v>2</v>
      </c>
      <c r="I126" s="6">
        <f t="shared" si="25"/>
        <v>19</v>
      </c>
      <c r="J126" s="6">
        <f t="shared" si="25"/>
        <v>59</v>
      </c>
      <c r="K126" s="6">
        <f t="shared" si="25"/>
        <v>159</v>
      </c>
      <c r="L126" s="6">
        <f t="shared" si="25"/>
        <v>303</v>
      </c>
      <c r="M126" s="6">
        <f t="shared" si="25"/>
        <v>264</v>
      </c>
      <c r="N126" s="6">
        <f t="shared" si="25"/>
        <v>133</v>
      </c>
      <c r="O126" s="6">
        <f t="shared" si="25"/>
        <v>13</v>
      </c>
      <c r="P126" s="6">
        <f t="shared" si="25"/>
        <v>1</v>
      </c>
      <c r="Q126" s="6">
        <f t="shared" si="25"/>
        <v>5</v>
      </c>
      <c r="R126" s="6">
        <f t="shared" si="14"/>
        <v>958</v>
      </c>
      <c r="S126" s="6"/>
    </row>
    <row r="127" spans="2:19">
      <c r="B127" s="47"/>
      <c r="C127" s="36"/>
      <c r="D127" s="36"/>
      <c r="E127" s="42" t="s">
        <v>38</v>
      </c>
      <c r="F127" s="3" t="s">
        <v>77</v>
      </c>
      <c r="G127" s="1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>
        <f t="shared" si="14"/>
        <v>0</v>
      </c>
      <c r="S127" s="4"/>
    </row>
    <row r="128" spans="2:19">
      <c r="B128" s="47"/>
      <c r="C128" s="36"/>
      <c r="D128" s="36"/>
      <c r="E128" s="43"/>
      <c r="F128" s="5" t="s">
        <v>8</v>
      </c>
      <c r="G128" s="15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>
        <f t="shared" si="14"/>
        <v>0</v>
      </c>
      <c r="S128" s="1"/>
    </row>
    <row r="129" spans="2:19">
      <c r="B129" s="47"/>
      <c r="C129" s="36"/>
      <c r="D129" s="36"/>
      <c r="E129" s="43"/>
      <c r="F129" s="5" t="s">
        <v>9</v>
      </c>
      <c r="G129" s="15"/>
      <c r="H129" s="1">
        <v>1</v>
      </c>
      <c r="I129" s="1"/>
      <c r="J129" s="1">
        <v>3</v>
      </c>
      <c r="K129" s="1">
        <v>8</v>
      </c>
      <c r="L129" s="1">
        <v>10</v>
      </c>
      <c r="M129" s="1">
        <v>12</v>
      </c>
      <c r="N129" s="1">
        <v>8</v>
      </c>
      <c r="O129" s="1"/>
      <c r="P129" s="1"/>
      <c r="Q129" s="1"/>
      <c r="R129" s="1">
        <f t="shared" si="14"/>
        <v>42</v>
      </c>
      <c r="S129" s="1"/>
    </row>
    <row r="130" spans="2:19">
      <c r="B130" s="47"/>
      <c r="C130" s="36"/>
      <c r="D130" s="36"/>
      <c r="E130" s="43"/>
      <c r="F130" s="5" t="s">
        <v>78</v>
      </c>
      <c r="G130" s="15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>
        <f t="shared" si="14"/>
        <v>0</v>
      </c>
      <c r="S130" s="1"/>
    </row>
    <row r="131" spans="2:19">
      <c r="B131" s="47"/>
      <c r="C131" s="36"/>
      <c r="D131" s="36"/>
      <c r="E131" s="44"/>
      <c r="F131" s="18" t="s">
        <v>10</v>
      </c>
      <c r="G131" s="16">
        <f t="shared" ref="G131:Q131" si="26">SUM(G127:G130)</f>
        <v>0</v>
      </c>
      <c r="H131" s="6">
        <f t="shared" si="26"/>
        <v>1</v>
      </c>
      <c r="I131" s="6">
        <f t="shared" si="26"/>
        <v>0</v>
      </c>
      <c r="J131" s="6">
        <f t="shared" si="26"/>
        <v>3</v>
      </c>
      <c r="K131" s="6">
        <f t="shared" si="26"/>
        <v>8</v>
      </c>
      <c r="L131" s="6">
        <f t="shared" si="26"/>
        <v>10</v>
      </c>
      <c r="M131" s="6">
        <f t="shared" si="26"/>
        <v>12</v>
      </c>
      <c r="N131" s="6">
        <f t="shared" si="26"/>
        <v>8</v>
      </c>
      <c r="O131" s="6">
        <f t="shared" si="26"/>
        <v>0</v>
      </c>
      <c r="P131" s="6"/>
      <c r="Q131" s="6">
        <f t="shared" si="26"/>
        <v>0</v>
      </c>
      <c r="R131" s="6">
        <f t="shared" si="14"/>
        <v>42</v>
      </c>
      <c r="S131" s="6"/>
    </row>
    <row r="132" spans="2:19">
      <c r="B132" s="47"/>
      <c r="C132" s="36"/>
      <c r="D132" s="36"/>
      <c r="E132" s="42" t="s">
        <v>39</v>
      </c>
      <c r="F132" s="3" t="s">
        <v>77</v>
      </c>
      <c r="G132" s="1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>
        <f t="shared" si="14"/>
        <v>0</v>
      </c>
      <c r="S132" s="4"/>
    </row>
    <row r="133" spans="2:19">
      <c r="B133" s="47"/>
      <c r="C133" s="36"/>
      <c r="D133" s="36"/>
      <c r="E133" s="43"/>
      <c r="F133" s="5" t="s">
        <v>8</v>
      </c>
      <c r="G133" s="15"/>
      <c r="H133" s="1"/>
      <c r="I133" s="1"/>
      <c r="J133" s="1">
        <v>1</v>
      </c>
      <c r="K133" s="1">
        <v>4</v>
      </c>
      <c r="L133" s="1">
        <v>5</v>
      </c>
      <c r="M133" s="1"/>
      <c r="N133" s="1"/>
      <c r="O133" s="1"/>
      <c r="P133" s="1"/>
      <c r="Q133" s="1"/>
      <c r="R133" s="1">
        <f t="shared" si="14"/>
        <v>10</v>
      </c>
      <c r="S133" s="1"/>
    </row>
    <row r="134" spans="2:19">
      <c r="B134" s="47"/>
      <c r="C134" s="36"/>
      <c r="D134" s="36"/>
      <c r="E134" s="43"/>
      <c r="F134" s="5" t="s">
        <v>9</v>
      </c>
      <c r="G134" s="15"/>
      <c r="H134" s="1">
        <v>3</v>
      </c>
      <c r="I134" s="1">
        <v>2</v>
      </c>
      <c r="J134" s="1">
        <v>18</v>
      </c>
      <c r="K134" s="1">
        <v>41</v>
      </c>
      <c r="L134" s="1">
        <v>83</v>
      </c>
      <c r="M134" s="1">
        <v>66</v>
      </c>
      <c r="N134" s="1">
        <v>21</v>
      </c>
      <c r="O134" s="1"/>
      <c r="P134" s="1">
        <v>1</v>
      </c>
      <c r="Q134" s="1"/>
      <c r="R134" s="1">
        <f t="shared" si="14"/>
        <v>235</v>
      </c>
      <c r="S134" s="1"/>
    </row>
    <row r="135" spans="2:19">
      <c r="B135" s="47"/>
      <c r="C135" s="36"/>
      <c r="D135" s="36"/>
      <c r="E135" s="43"/>
      <c r="F135" s="5" t="s">
        <v>78</v>
      </c>
      <c r="G135" s="15"/>
      <c r="H135" s="1"/>
      <c r="I135" s="1"/>
      <c r="J135" s="1">
        <v>1</v>
      </c>
      <c r="K135" s="1"/>
      <c r="L135" s="1">
        <v>3</v>
      </c>
      <c r="M135" s="1">
        <v>2</v>
      </c>
      <c r="N135" s="1"/>
      <c r="O135" s="1"/>
      <c r="P135" s="1"/>
      <c r="Q135" s="1"/>
      <c r="R135" s="1">
        <f t="shared" si="14"/>
        <v>6</v>
      </c>
      <c r="S135" s="1"/>
    </row>
    <row r="136" spans="2:19">
      <c r="B136" s="47"/>
      <c r="C136" s="36"/>
      <c r="D136" s="36"/>
      <c r="E136" s="44"/>
      <c r="F136" s="18" t="s">
        <v>10</v>
      </c>
      <c r="G136" s="16">
        <f>SUM(G132:G135)</f>
        <v>0</v>
      </c>
      <c r="H136" s="6">
        <f>SUM(H132:H135)</f>
        <v>3</v>
      </c>
      <c r="I136" s="6">
        <f t="shared" ref="I136:Q136" si="27">SUM(I132:I135)</f>
        <v>2</v>
      </c>
      <c r="J136" s="6">
        <f t="shared" si="27"/>
        <v>20</v>
      </c>
      <c r="K136" s="6">
        <f t="shared" si="27"/>
        <v>45</v>
      </c>
      <c r="L136" s="6">
        <f t="shared" si="27"/>
        <v>91</v>
      </c>
      <c r="M136" s="6">
        <f t="shared" si="27"/>
        <v>68</v>
      </c>
      <c r="N136" s="6">
        <f t="shared" si="27"/>
        <v>21</v>
      </c>
      <c r="O136" s="6">
        <f t="shared" si="27"/>
        <v>0</v>
      </c>
      <c r="P136" s="6">
        <f t="shared" si="27"/>
        <v>1</v>
      </c>
      <c r="Q136" s="6">
        <f t="shared" si="27"/>
        <v>0</v>
      </c>
      <c r="R136" s="6">
        <f t="shared" ref="R136" si="28">SUM(G136:Q136)</f>
        <v>251</v>
      </c>
      <c r="S136" s="6"/>
    </row>
    <row r="137" spans="2:19">
      <c r="B137" s="47"/>
      <c r="C137" s="41"/>
      <c r="D137" s="49"/>
      <c r="E137" s="45"/>
      <c r="F137" s="23"/>
      <c r="G137" s="16">
        <f>SUM(G136,G131,G126,G121,G116,G111,G106,G101,G96,G91,G86,G81,G76,G71,G66,G61,G56,G51,G46,G41,G36,G31,G26,G21,G16,G11)</f>
        <v>0</v>
      </c>
      <c r="H137" s="6">
        <f>SUM(H136,H131,H126,H121,H116,H111,H106,H101,H96,H91,H86,H81,H76,H71,H66,H61,H56,H51,H46,H41,H36,H31,H26,H21,H16,H11)</f>
        <v>35</v>
      </c>
      <c r="I137" s="6">
        <f t="shared" ref="I137:R137" si="29">SUM(I136,I131,I126,I121,I116,I111,I106,I101,I96,I91,I86,I81,I76,I71,I66,I61,I56,I51,I46,I41,I36,I31,I26,I21,I16,I11)</f>
        <v>129</v>
      </c>
      <c r="J137" s="6">
        <f t="shared" si="29"/>
        <v>424</v>
      </c>
      <c r="K137" s="6">
        <f t="shared" si="29"/>
        <v>1135</v>
      </c>
      <c r="L137" s="6">
        <f t="shared" si="29"/>
        <v>2160</v>
      </c>
      <c r="M137" s="6">
        <f t="shared" si="29"/>
        <v>1747</v>
      </c>
      <c r="N137" s="6">
        <f t="shared" si="29"/>
        <v>957</v>
      </c>
      <c r="O137" s="6">
        <f t="shared" si="29"/>
        <v>85</v>
      </c>
      <c r="P137" s="6">
        <f t="shared" si="29"/>
        <v>4</v>
      </c>
      <c r="Q137" s="6">
        <f t="shared" si="29"/>
        <v>26</v>
      </c>
      <c r="R137" s="6">
        <f t="shared" si="29"/>
        <v>6702</v>
      </c>
      <c r="S137" s="7"/>
    </row>
    <row r="138" spans="2:19">
      <c r="B138" s="47"/>
      <c r="C138" s="36" t="s">
        <v>50</v>
      </c>
      <c r="D138" s="30" t="s">
        <v>43</v>
      </c>
      <c r="E138" s="35" t="s">
        <v>42</v>
      </c>
      <c r="F138" s="3" t="s">
        <v>77</v>
      </c>
      <c r="G138" s="14"/>
      <c r="H138" s="4"/>
      <c r="I138" s="4">
        <v>1</v>
      </c>
      <c r="J138" s="4"/>
      <c r="K138" s="4">
        <v>4</v>
      </c>
      <c r="L138" s="4">
        <v>5</v>
      </c>
      <c r="M138" s="4"/>
      <c r="N138" s="4"/>
      <c r="O138" s="4"/>
      <c r="P138" s="4"/>
      <c r="Q138" s="4">
        <v>2</v>
      </c>
      <c r="R138" s="4">
        <f t="shared" ref="R138:R167" si="30">SUM(G138:Q138)</f>
        <v>12</v>
      </c>
      <c r="S138" s="4"/>
    </row>
    <row r="139" spans="2:19">
      <c r="B139" s="47"/>
      <c r="C139" s="36"/>
      <c r="D139" s="31"/>
      <c r="E139" s="36"/>
      <c r="F139" s="5" t="s">
        <v>8</v>
      </c>
      <c r="G139" s="15"/>
      <c r="H139" s="1">
        <v>1</v>
      </c>
      <c r="I139" s="1">
        <v>5</v>
      </c>
      <c r="J139" s="1">
        <v>20</v>
      </c>
      <c r="K139" s="1">
        <v>37</v>
      </c>
      <c r="L139" s="1">
        <v>37</v>
      </c>
      <c r="M139" s="1">
        <v>21</v>
      </c>
      <c r="N139" s="1">
        <v>7</v>
      </c>
      <c r="O139" s="1"/>
      <c r="P139" s="1"/>
      <c r="Q139" s="1">
        <v>1</v>
      </c>
      <c r="R139" s="1">
        <f t="shared" si="30"/>
        <v>129</v>
      </c>
      <c r="S139" s="1"/>
    </row>
    <row r="140" spans="2:19">
      <c r="B140" s="47"/>
      <c r="C140" s="36"/>
      <c r="D140" s="31"/>
      <c r="E140" s="36"/>
      <c r="F140" s="5" t="s">
        <v>9</v>
      </c>
      <c r="G140" s="15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>
        <f t="shared" si="30"/>
        <v>0</v>
      </c>
      <c r="S140" s="1"/>
    </row>
    <row r="141" spans="2:19">
      <c r="B141" s="47"/>
      <c r="C141" s="36"/>
      <c r="D141" s="31"/>
      <c r="E141" s="36"/>
      <c r="F141" s="5" t="s">
        <v>78</v>
      </c>
      <c r="G141" s="15"/>
      <c r="H141" s="1">
        <v>4</v>
      </c>
      <c r="I141" s="1">
        <v>8</v>
      </c>
      <c r="J141" s="1">
        <v>11</v>
      </c>
      <c r="K141" s="1">
        <v>26</v>
      </c>
      <c r="L141" s="1">
        <v>23</v>
      </c>
      <c r="M141" s="1">
        <v>11</v>
      </c>
      <c r="N141" s="1">
        <v>3</v>
      </c>
      <c r="O141" s="1"/>
      <c r="P141" s="1"/>
      <c r="Q141" s="1">
        <v>1</v>
      </c>
      <c r="R141" s="1">
        <f t="shared" si="30"/>
        <v>87</v>
      </c>
      <c r="S141" s="1"/>
    </row>
    <row r="142" spans="2:19">
      <c r="B142" s="47"/>
      <c r="C142" s="36"/>
      <c r="D142" s="32"/>
      <c r="E142" s="37" t="s">
        <v>10</v>
      </c>
      <c r="F142" s="38"/>
      <c r="G142" s="16">
        <f t="shared" ref="G142:Q142" si="31">SUM(G138:G141)</f>
        <v>0</v>
      </c>
      <c r="H142" s="6">
        <f t="shared" si="31"/>
        <v>5</v>
      </c>
      <c r="I142" s="6">
        <f t="shared" si="31"/>
        <v>14</v>
      </c>
      <c r="J142" s="6">
        <f t="shared" si="31"/>
        <v>31</v>
      </c>
      <c r="K142" s="6">
        <f t="shared" si="31"/>
        <v>67</v>
      </c>
      <c r="L142" s="6">
        <f t="shared" si="31"/>
        <v>65</v>
      </c>
      <c r="M142" s="6">
        <f t="shared" si="31"/>
        <v>32</v>
      </c>
      <c r="N142" s="6">
        <f t="shared" si="31"/>
        <v>10</v>
      </c>
      <c r="O142" s="6">
        <f t="shared" si="31"/>
        <v>0</v>
      </c>
      <c r="P142" s="6">
        <f t="shared" si="31"/>
        <v>0</v>
      </c>
      <c r="Q142" s="6">
        <f t="shared" si="31"/>
        <v>4</v>
      </c>
      <c r="R142" s="6">
        <f t="shared" si="30"/>
        <v>228</v>
      </c>
      <c r="S142" s="6"/>
    </row>
    <row r="143" spans="2:19">
      <c r="B143" s="47"/>
      <c r="C143" s="36"/>
      <c r="D143" s="30" t="s">
        <v>44</v>
      </c>
      <c r="E143" s="35" t="s">
        <v>45</v>
      </c>
      <c r="F143" s="3" t="s">
        <v>77</v>
      </c>
      <c r="G143" s="14"/>
      <c r="H143" s="4"/>
      <c r="I143" s="4"/>
      <c r="J143" s="4">
        <v>2</v>
      </c>
      <c r="K143" s="4">
        <v>5</v>
      </c>
      <c r="L143" s="4">
        <v>2</v>
      </c>
      <c r="M143" s="4"/>
      <c r="N143" s="4"/>
      <c r="O143" s="4"/>
      <c r="P143" s="4"/>
      <c r="Q143" s="4">
        <v>7</v>
      </c>
      <c r="R143" s="4">
        <f t="shared" si="30"/>
        <v>16</v>
      </c>
      <c r="S143" s="4"/>
    </row>
    <row r="144" spans="2:19">
      <c r="B144" s="47"/>
      <c r="C144" s="36"/>
      <c r="D144" s="31"/>
      <c r="E144" s="36"/>
      <c r="F144" s="5" t="s">
        <v>8</v>
      </c>
      <c r="G144" s="15"/>
      <c r="H144" s="1">
        <v>1</v>
      </c>
      <c r="I144" s="1">
        <v>5</v>
      </c>
      <c r="J144" s="1">
        <v>17</v>
      </c>
      <c r="K144" s="1">
        <v>85</v>
      </c>
      <c r="L144" s="1">
        <v>115</v>
      </c>
      <c r="M144" s="1">
        <v>58</v>
      </c>
      <c r="N144" s="1">
        <v>28</v>
      </c>
      <c r="O144" s="1">
        <v>4</v>
      </c>
      <c r="P144" s="1"/>
      <c r="Q144" s="1">
        <v>2</v>
      </c>
      <c r="R144" s="1">
        <f t="shared" si="30"/>
        <v>315</v>
      </c>
      <c r="S144" s="1"/>
    </row>
    <row r="145" spans="2:19">
      <c r="B145" s="47"/>
      <c r="C145" s="36"/>
      <c r="D145" s="31"/>
      <c r="E145" s="36"/>
      <c r="F145" s="5" t="s">
        <v>9</v>
      </c>
      <c r="G145" s="15"/>
      <c r="H145" s="1">
        <v>4</v>
      </c>
      <c r="I145" s="1">
        <v>24</v>
      </c>
      <c r="J145" s="1">
        <v>49</v>
      </c>
      <c r="K145" s="1">
        <v>126</v>
      </c>
      <c r="L145" s="1">
        <v>140</v>
      </c>
      <c r="M145" s="1">
        <v>102</v>
      </c>
      <c r="N145" s="1">
        <v>47</v>
      </c>
      <c r="O145" s="1">
        <v>2</v>
      </c>
      <c r="P145" s="1"/>
      <c r="Q145" s="1"/>
      <c r="R145" s="1">
        <f t="shared" si="30"/>
        <v>494</v>
      </c>
      <c r="S145" s="1"/>
    </row>
    <row r="146" spans="2:19">
      <c r="B146" s="47"/>
      <c r="C146" s="36"/>
      <c r="D146" s="31"/>
      <c r="E146" s="36"/>
      <c r="F146" s="5" t="s">
        <v>78</v>
      </c>
      <c r="G146" s="15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>
        <f t="shared" si="30"/>
        <v>0</v>
      </c>
      <c r="S146" s="1"/>
    </row>
    <row r="147" spans="2:19">
      <c r="B147" s="47"/>
      <c r="C147" s="36"/>
      <c r="D147" s="32"/>
      <c r="E147" s="37" t="s">
        <v>10</v>
      </c>
      <c r="F147" s="38"/>
      <c r="G147" s="16">
        <f t="shared" ref="G147:Q147" si="32">SUM(G143:G146)</f>
        <v>0</v>
      </c>
      <c r="H147" s="6">
        <f t="shared" si="32"/>
        <v>5</v>
      </c>
      <c r="I147" s="6">
        <f t="shared" si="32"/>
        <v>29</v>
      </c>
      <c r="J147" s="6">
        <f t="shared" si="32"/>
        <v>68</v>
      </c>
      <c r="K147" s="6">
        <f t="shared" si="32"/>
        <v>216</v>
      </c>
      <c r="L147" s="6">
        <f t="shared" si="32"/>
        <v>257</v>
      </c>
      <c r="M147" s="6">
        <f t="shared" si="32"/>
        <v>160</v>
      </c>
      <c r="N147" s="6">
        <f t="shared" si="32"/>
        <v>75</v>
      </c>
      <c r="O147" s="6">
        <f t="shared" si="32"/>
        <v>6</v>
      </c>
      <c r="P147" s="6">
        <f t="shared" si="32"/>
        <v>0</v>
      </c>
      <c r="Q147" s="6">
        <f t="shared" si="32"/>
        <v>9</v>
      </c>
      <c r="R147" s="6">
        <f t="shared" si="30"/>
        <v>825</v>
      </c>
      <c r="S147" s="6"/>
    </row>
    <row r="148" spans="2:19">
      <c r="B148" s="47"/>
      <c r="C148" s="36"/>
      <c r="D148" s="30" t="s">
        <v>46</v>
      </c>
      <c r="E148" s="35" t="s">
        <v>47</v>
      </c>
      <c r="F148" s="3" t="s">
        <v>77</v>
      </c>
      <c r="G148" s="14"/>
      <c r="H148" s="4"/>
      <c r="I148" s="4">
        <v>1</v>
      </c>
      <c r="J148" s="4">
        <v>3</v>
      </c>
      <c r="K148" s="4">
        <v>3</v>
      </c>
      <c r="L148" s="4">
        <v>1</v>
      </c>
      <c r="M148" s="4"/>
      <c r="N148" s="4"/>
      <c r="O148" s="4"/>
      <c r="P148" s="4"/>
      <c r="Q148" s="4">
        <v>3</v>
      </c>
      <c r="R148" s="4">
        <f t="shared" si="30"/>
        <v>11</v>
      </c>
      <c r="S148" s="4"/>
    </row>
    <row r="149" spans="2:19">
      <c r="B149" s="47"/>
      <c r="C149" s="36"/>
      <c r="D149" s="31"/>
      <c r="E149" s="36"/>
      <c r="F149" s="5" t="s">
        <v>8</v>
      </c>
      <c r="G149" s="15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>
        <f t="shared" si="30"/>
        <v>0</v>
      </c>
      <c r="S149" s="1"/>
    </row>
    <row r="150" spans="2:19">
      <c r="B150" s="47"/>
      <c r="C150" s="36"/>
      <c r="D150" s="31"/>
      <c r="E150" s="36"/>
      <c r="F150" s="5" t="s">
        <v>9</v>
      </c>
      <c r="G150" s="15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>
        <f t="shared" si="30"/>
        <v>0</v>
      </c>
      <c r="S150" s="1"/>
    </row>
    <row r="151" spans="2:19">
      <c r="B151" s="47"/>
      <c r="C151" s="36"/>
      <c r="D151" s="31"/>
      <c r="E151" s="36"/>
      <c r="F151" s="5" t="s">
        <v>78</v>
      </c>
      <c r="G151" s="15"/>
      <c r="H151" s="1">
        <v>3</v>
      </c>
      <c r="I151" s="1">
        <v>12</v>
      </c>
      <c r="J151" s="1">
        <v>26</v>
      </c>
      <c r="K151" s="1">
        <v>72</v>
      </c>
      <c r="L151" s="1">
        <v>43</v>
      </c>
      <c r="M151" s="1">
        <v>38</v>
      </c>
      <c r="N151" s="1">
        <v>19</v>
      </c>
      <c r="O151" s="1"/>
      <c r="P151" s="1"/>
      <c r="Q151" s="1">
        <v>6</v>
      </c>
      <c r="R151" s="1">
        <f t="shared" si="30"/>
        <v>219</v>
      </c>
      <c r="S151" s="1"/>
    </row>
    <row r="152" spans="2:19">
      <c r="B152" s="47"/>
      <c r="C152" s="36"/>
      <c r="D152" s="32"/>
      <c r="E152" s="37" t="s">
        <v>10</v>
      </c>
      <c r="F152" s="38"/>
      <c r="G152" s="16">
        <f t="shared" ref="G152:Q152" si="33">SUM(G148:G151)</f>
        <v>0</v>
      </c>
      <c r="H152" s="6">
        <f t="shared" si="33"/>
        <v>3</v>
      </c>
      <c r="I152" s="6">
        <f t="shared" si="33"/>
        <v>13</v>
      </c>
      <c r="J152" s="6">
        <f t="shared" si="33"/>
        <v>29</v>
      </c>
      <c r="K152" s="6">
        <f t="shared" si="33"/>
        <v>75</v>
      </c>
      <c r="L152" s="6">
        <f t="shared" si="33"/>
        <v>44</v>
      </c>
      <c r="M152" s="6">
        <f t="shared" si="33"/>
        <v>38</v>
      </c>
      <c r="N152" s="6">
        <f t="shared" si="33"/>
        <v>19</v>
      </c>
      <c r="O152" s="6">
        <f t="shared" si="33"/>
        <v>0</v>
      </c>
      <c r="P152" s="6">
        <f t="shared" si="33"/>
        <v>0</v>
      </c>
      <c r="Q152" s="6">
        <f t="shared" si="33"/>
        <v>9</v>
      </c>
      <c r="R152" s="6">
        <f t="shared" si="30"/>
        <v>230</v>
      </c>
      <c r="S152" s="6"/>
    </row>
    <row r="153" spans="2:19">
      <c r="B153" s="47"/>
      <c r="C153" s="36"/>
      <c r="D153" s="30" t="s">
        <v>48</v>
      </c>
      <c r="E153" s="35" t="s">
        <v>49</v>
      </c>
      <c r="F153" s="3" t="s">
        <v>77</v>
      </c>
      <c r="G153" s="14"/>
      <c r="H153" s="4"/>
      <c r="I153" s="4">
        <v>3</v>
      </c>
      <c r="J153" s="4">
        <v>4</v>
      </c>
      <c r="K153" s="4">
        <v>21</v>
      </c>
      <c r="L153" s="4">
        <v>11</v>
      </c>
      <c r="M153" s="4">
        <v>6</v>
      </c>
      <c r="N153" s="4">
        <v>3</v>
      </c>
      <c r="O153" s="4"/>
      <c r="P153" s="4"/>
      <c r="Q153" s="4"/>
      <c r="R153" s="4">
        <f t="shared" si="30"/>
        <v>48</v>
      </c>
      <c r="S153" s="4"/>
    </row>
    <row r="154" spans="2:19">
      <c r="B154" s="47"/>
      <c r="C154" s="36"/>
      <c r="D154" s="31"/>
      <c r="E154" s="36"/>
      <c r="F154" s="5" t="s">
        <v>8</v>
      </c>
      <c r="G154" s="15"/>
      <c r="H154" s="1"/>
      <c r="I154" s="1"/>
      <c r="J154" s="1"/>
      <c r="K154" s="1"/>
      <c r="L154" s="1">
        <v>1</v>
      </c>
      <c r="M154" s="1"/>
      <c r="N154" s="1"/>
      <c r="O154" s="1"/>
      <c r="P154" s="1"/>
      <c r="Q154" s="1">
        <v>1</v>
      </c>
      <c r="R154" s="1">
        <f t="shared" si="30"/>
        <v>2</v>
      </c>
      <c r="S154" s="1"/>
    </row>
    <row r="155" spans="2:19">
      <c r="B155" s="47"/>
      <c r="C155" s="36"/>
      <c r="D155" s="31"/>
      <c r="E155" s="36"/>
      <c r="F155" s="5" t="s">
        <v>9</v>
      </c>
      <c r="G155" s="15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>
        <f t="shared" si="30"/>
        <v>0</v>
      </c>
      <c r="S155" s="1"/>
    </row>
    <row r="156" spans="2:19">
      <c r="B156" s="47"/>
      <c r="C156" s="36"/>
      <c r="D156" s="31"/>
      <c r="E156" s="36"/>
      <c r="F156" s="5" t="s">
        <v>78</v>
      </c>
      <c r="G156" s="15"/>
      <c r="H156" s="1">
        <v>1</v>
      </c>
      <c r="I156" s="1">
        <v>1</v>
      </c>
      <c r="J156" s="1">
        <v>9</v>
      </c>
      <c r="K156" s="1">
        <v>21</v>
      </c>
      <c r="L156" s="1">
        <v>18</v>
      </c>
      <c r="M156" s="1">
        <v>6</v>
      </c>
      <c r="N156" s="1">
        <v>4</v>
      </c>
      <c r="O156" s="1"/>
      <c r="P156" s="1"/>
      <c r="Q156" s="1"/>
      <c r="R156" s="1">
        <f t="shared" si="30"/>
        <v>60</v>
      </c>
      <c r="S156" s="1"/>
    </row>
    <row r="157" spans="2:19">
      <c r="B157" s="47"/>
      <c r="C157" s="41"/>
      <c r="D157" s="32"/>
      <c r="E157" s="37" t="s">
        <v>10</v>
      </c>
      <c r="F157" s="38"/>
      <c r="G157" s="16">
        <f t="shared" ref="G157:Q157" si="34">SUM(G153:G156)</f>
        <v>0</v>
      </c>
      <c r="H157" s="6">
        <f t="shared" si="34"/>
        <v>1</v>
      </c>
      <c r="I157" s="6">
        <f t="shared" si="34"/>
        <v>4</v>
      </c>
      <c r="J157" s="6">
        <f t="shared" si="34"/>
        <v>13</v>
      </c>
      <c r="K157" s="6">
        <f t="shared" si="34"/>
        <v>42</v>
      </c>
      <c r="L157" s="6">
        <f t="shared" si="34"/>
        <v>30</v>
      </c>
      <c r="M157" s="6">
        <f t="shared" si="34"/>
        <v>12</v>
      </c>
      <c r="N157" s="6">
        <f t="shared" si="34"/>
        <v>7</v>
      </c>
      <c r="O157" s="6">
        <f t="shared" si="34"/>
        <v>0</v>
      </c>
      <c r="P157" s="6">
        <f t="shared" si="34"/>
        <v>0</v>
      </c>
      <c r="Q157" s="6">
        <f t="shared" si="34"/>
        <v>1</v>
      </c>
      <c r="R157" s="6">
        <f t="shared" si="30"/>
        <v>110</v>
      </c>
      <c r="S157" s="6"/>
    </row>
    <row r="158" spans="2:19" ht="17.25" customHeight="1">
      <c r="B158" s="47"/>
      <c r="C158" s="30" t="s">
        <v>55</v>
      </c>
      <c r="D158" s="33" t="s">
        <v>52</v>
      </c>
      <c r="E158" s="35" t="s">
        <v>51</v>
      </c>
      <c r="F158" s="3" t="s">
        <v>77</v>
      </c>
      <c r="G158" s="14"/>
      <c r="H158" s="4"/>
      <c r="I158" s="4"/>
      <c r="J158" s="4"/>
      <c r="K158" s="4"/>
      <c r="L158" s="4">
        <v>3</v>
      </c>
      <c r="M158" s="4"/>
      <c r="N158" s="4"/>
      <c r="O158" s="4"/>
      <c r="P158" s="4"/>
      <c r="Q158" s="4"/>
      <c r="R158" s="4">
        <f t="shared" si="30"/>
        <v>3</v>
      </c>
      <c r="S158" s="4"/>
    </row>
    <row r="159" spans="2:19">
      <c r="B159" s="47"/>
      <c r="C159" s="31"/>
      <c r="D159" s="34"/>
      <c r="E159" s="36"/>
      <c r="F159" s="5" t="s">
        <v>8</v>
      </c>
      <c r="G159" s="15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>
        <f t="shared" si="30"/>
        <v>0</v>
      </c>
      <c r="S159" s="1"/>
    </row>
    <row r="160" spans="2:19">
      <c r="B160" s="47"/>
      <c r="C160" s="31"/>
      <c r="D160" s="34"/>
      <c r="E160" s="36"/>
      <c r="F160" s="5" t="s">
        <v>9</v>
      </c>
      <c r="G160" s="15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>
        <f t="shared" si="30"/>
        <v>0</v>
      </c>
      <c r="S160" s="1"/>
    </row>
    <row r="161" spans="2:19">
      <c r="B161" s="47"/>
      <c r="C161" s="31"/>
      <c r="D161" s="34"/>
      <c r="E161" s="36"/>
      <c r="F161" s="5" t="s">
        <v>78</v>
      </c>
      <c r="G161" s="15"/>
      <c r="H161" s="1">
        <v>21</v>
      </c>
      <c r="I161" s="1">
        <v>136</v>
      </c>
      <c r="J161" s="1">
        <v>309</v>
      </c>
      <c r="K161" s="1">
        <v>1172</v>
      </c>
      <c r="L161" s="1">
        <v>1507</v>
      </c>
      <c r="M161" s="1">
        <v>1034</v>
      </c>
      <c r="N161" s="1">
        <v>771</v>
      </c>
      <c r="O161" s="1">
        <v>44</v>
      </c>
      <c r="P161" s="1">
        <v>1</v>
      </c>
      <c r="Q161" s="1">
        <v>15</v>
      </c>
      <c r="R161" s="1">
        <f t="shared" si="30"/>
        <v>5010</v>
      </c>
      <c r="S161" s="1"/>
    </row>
    <row r="162" spans="2:19">
      <c r="B162" s="47"/>
      <c r="C162" s="32"/>
      <c r="D162" s="37" t="s">
        <v>10</v>
      </c>
      <c r="E162" s="37"/>
      <c r="F162" s="38"/>
      <c r="G162" s="16">
        <f t="shared" ref="G162:Q162" si="35">SUM(G158:G161)</f>
        <v>0</v>
      </c>
      <c r="H162" s="6">
        <f t="shared" si="35"/>
        <v>21</v>
      </c>
      <c r="I162" s="6">
        <f t="shared" si="35"/>
        <v>136</v>
      </c>
      <c r="J162" s="6">
        <f t="shared" si="35"/>
        <v>309</v>
      </c>
      <c r="K162" s="6">
        <f t="shared" si="35"/>
        <v>1172</v>
      </c>
      <c r="L162" s="6">
        <f t="shared" si="35"/>
        <v>1510</v>
      </c>
      <c r="M162" s="6">
        <f t="shared" si="35"/>
        <v>1034</v>
      </c>
      <c r="N162" s="6">
        <f t="shared" si="35"/>
        <v>771</v>
      </c>
      <c r="O162" s="6">
        <f t="shared" si="35"/>
        <v>44</v>
      </c>
      <c r="P162" s="6">
        <f t="shared" si="35"/>
        <v>1</v>
      </c>
      <c r="Q162" s="6">
        <f t="shared" si="35"/>
        <v>15</v>
      </c>
      <c r="R162" s="6">
        <f t="shared" si="30"/>
        <v>5013</v>
      </c>
      <c r="S162" s="6"/>
    </row>
    <row r="163" spans="2:19" ht="17.25" customHeight="1">
      <c r="B163" s="47"/>
      <c r="C163" s="30" t="s">
        <v>56</v>
      </c>
      <c r="D163" s="39" t="s">
        <v>53</v>
      </c>
      <c r="E163" s="35" t="s">
        <v>54</v>
      </c>
      <c r="F163" s="3" t="s">
        <v>77</v>
      </c>
      <c r="G163" s="14"/>
      <c r="H163" s="4"/>
      <c r="I163" s="4">
        <v>8</v>
      </c>
      <c r="J163" s="4">
        <v>10</v>
      </c>
      <c r="K163" s="4">
        <v>30</v>
      </c>
      <c r="L163" s="4">
        <v>12</v>
      </c>
      <c r="M163" s="4">
        <v>4</v>
      </c>
      <c r="N163" s="4">
        <v>1</v>
      </c>
      <c r="O163" s="4"/>
      <c r="P163" s="4"/>
      <c r="Q163" s="4">
        <v>3</v>
      </c>
      <c r="R163" s="4">
        <f t="shared" si="30"/>
        <v>68</v>
      </c>
      <c r="S163" s="4"/>
    </row>
    <row r="164" spans="2:19">
      <c r="B164" s="47"/>
      <c r="C164" s="31"/>
      <c r="D164" s="40"/>
      <c r="E164" s="36"/>
      <c r="F164" s="5" t="s">
        <v>8</v>
      </c>
      <c r="G164" s="15"/>
      <c r="H164" s="1">
        <v>3</v>
      </c>
      <c r="I164" s="1">
        <v>22</v>
      </c>
      <c r="J164" s="1">
        <v>47</v>
      </c>
      <c r="K164" s="1">
        <v>84</v>
      </c>
      <c r="L164" s="1">
        <v>159</v>
      </c>
      <c r="M164" s="1">
        <v>94</v>
      </c>
      <c r="N164" s="1">
        <v>29</v>
      </c>
      <c r="O164" s="1"/>
      <c r="P164" s="1"/>
      <c r="Q164" s="1">
        <v>3</v>
      </c>
      <c r="R164" s="1">
        <f t="shared" si="30"/>
        <v>441</v>
      </c>
      <c r="S164" s="1"/>
    </row>
    <row r="165" spans="2:19">
      <c r="B165" s="47"/>
      <c r="C165" s="31"/>
      <c r="D165" s="40"/>
      <c r="E165" s="36"/>
      <c r="F165" s="5" t="s">
        <v>9</v>
      </c>
      <c r="G165" s="15"/>
      <c r="H165" s="1">
        <v>10</v>
      </c>
      <c r="I165" s="1">
        <v>38</v>
      </c>
      <c r="J165" s="1">
        <v>58</v>
      </c>
      <c r="K165" s="1">
        <v>130</v>
      </c>
      <c r="L165" s="1">
        <v>211</v>
      </c>
      <c r="M165" s="1">
        <v>138</v>
      </c>
      <c r="N165" s="1">
        <v>74</v>
      </c>
      <c r="O165" s="1">
        <v>2</v>
      </c>
      <c r="P165" s="1">
        <v>1</v>
      </c>
      <c r="Q165" s="1">
        <v>1</v>
      </c>
      <c r="R165" s="1">
        <f t="shared" si="30"/>
        <v>663</v>
      </c>
      <c r="S165" s="1"/>
    </row>
    <row r="166" spans="2:19">
      <c r="B166" s="47"/>
      <c r="C166" s="31"/>
      <c r="D166" s="40"/>
      <c r="E166" s="36"/>
      <c r="F166" s="5" t="s">
        <v>78</v>
      </c>
      <c r="G166" s="15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>
        <f t="shared" si="30"/>
        <v>0</v>
      </c>
      <c r="S166" s="1"/>
    </row>
    <row r="167" spans="2:19">
      <c r="B167" s="47"/>
      <c r="C167" s="32"/>
      <c r="D167" s="37" t="s">
        <v>10</v>
      </c>
      <c r="E167" s="37"/>
      <c r="F167" s="38"/>
      <c r="G167" s="6">
        <f t="shared" ref="G167" si="36">SUM(G163:G166)</f>
        <v>0</v>
      </c>
      <c r="H167" s="6">
        <f t="shared" ref="H167:Q167" si="37">SUM(H163:H166)</f>
        <v>13</v>
      </c>
      <c r="I167" s="6">
        <f t="shared" si="37"/>
        <v>68</v>
      </c>
      <c r="J167" s="6">
        <f t="shared" si="37"/>
        <v>115</v>
      </c>
      <c r="K167" s="6">
        <f t="shared" si="37"/>
        <v>244</v>
      </c>
      <c r="L167" s="6">
        <f t="shared" si="37"/>
        <v>382</v>
      </c>
      <c r="M167" s="6">
        <f t="shared" si="37"/>
        <v>236</v>
      </c>
      <c r="N167" s="6">
        <f t="shared" si="37"/>
        <v>104</v>
      </c>
      <c r="O167" s="6">
        <f t="shared" si="37"/>
        <v>2</v>
      </c>
      <c r="P167" s="6">
        <f t="shared" si="37"/>
        <v>1</v>
      </c>
      <c r="Q167" s="6">
        <f t="shared" si="37"/>
        <v>7</v>
      </c>
      <c r="R167" s="6">
        <f t="shared" si="30"/>
        <v>1172</v>
      </c>
      <c r="S167" s="6"/>
    </row>
    <row r="168" spans="2:19">
      <c r="B168" s="47"/>
      <c r="C168" s="24" t="s">
        <v>57</v>
      </c>
      <c r="D168" s="25"/>
      <c r="E168" s="25"/>
      <c r="F168" s="3" t="s">
        <v>77</v>
      </c>
      <c r="G168" s="4">
        <f t="shared" ref="G168:H171" si="38">SUM(G7,G12,G17,G22,G27,G32,G37,G42,G47,G52,G57,G62,G67,G72,G77,G82,G87,G92,G97,G102,G107,G112,G117,G122,G127,G132,G138,G143,G148,G153,G158,G163)</f>
        <v>0</v>
      </c>
      <c r="H168" s="4">
        <f t="shared" si="38"/>
        <v>1</v>
      </c>
      <c r="I168" s="4">
        <f t="shared" ref="I168:R168" si="39">SUM(I7,I12,I17,I22,I27,I32,I37,I42,I47,I52,I57,I62,I67,I72,I77,I82,I87,I92,I97,I102,I107,I112,I117,I122,I127,I132,I138,I143,I148,I153,I158,I163)</f>
        <v>14</v>
      </c>
      <c r="J168" s="4">
        <f t="shared" si="39"/>
        <v>26</v>
      </c>
      <c r="K168" s="4">
        <f t="shared" si="39"/>
        <v>77</v>
      </c>
      <c r="L168" s="4">
        <f t="shared" si="39"/>
        <v>49</v>
      </c>
      <c r="M168" s="4">
        <f t="shared" si="39"/>
        <v>17</v>
      </c>
      <c r="N168" s="4">
        <f t="shared" si="39"/>
        <v>4</v>
      </c>
      <c r="O168" s="4">
        <f t="shared" si="39"/>
        <v>0</v>
      </c>
      <c r="P168" s="4">
        <f t="shared" si="39"/>
        <v>0</v>
      </c>
      <c r="Q168" s="4">
        <f t="shared" si="39"/>
        <v>16</v>
      </c>
      <c r="R168" s="4">
        <f t="shared" si="39"/>
        <v>204</v>
      </c>
      <c r="S168" s="8"/>
    </row>
    <row r="169" spans="2:19">
      <c r="B169" s="47"/>
      <c r="C169" s="26"/>
      <c r="D169" s="27"/>
      <c r="E169" s="27"/>
      <c r="F169" s="5" t="s">
        <v>8</v>
      </c>
      <c r="G169" s="1">
        <f t="shared" si="38"/>
        <v>0</v>
      </c>
      <c r="H169" s="1">
        <f t="shared" si="38"/>
        <v>9</v>
      </c>
      <c r="I169" s="1">
        <f t="shared" ref="I169:R169" si="40">SUM(I8,I13,I18,I23,I28,I33,I38,I43,I48,I53,I58,I63,I68,I73,I78,I83,I88,I93,I98,I103,I108,I113,I118,I123,I128,I133,I139,I144,I149,I154,I159,I164)</f>
        <v>41</v>
      </c>
      <c r="J169" s="1">
        <f t="shared" si="40"/>
        <v>128</v>
      </c>
      <c r="K169" s="1">
        <f t="shared" si="40"/>
        <v>319</v>
      </c>
      <c r="L169" s="1">
        <f t="shared" si="40"/>
        <v>520</v>
      </c>
      <c r="M169" s="1">
        <f t="shared" si="40"/>
        <v>310</v>
      </c>
      <c r="N169" s="1">
        <f t="shared" si="40"/>
        <v>105</v>
      </c>
      <c r="O169" s="1">
        <f t="shared" si="40"/>
        <v>6</v>
      </c>
      <c r="P169" s="1">
        <f t="shared" si="40"/>
        <v>0</v>
      </c>
      <c r="Q169" s="1">
        <f t="shared" si="40"/>
        <v>27</v>
      </c>
      <c r="R169" s="1">
        <f t="shared" si="40"/>
        <v>1465</v>
      </c>
      <c r="S169" s="9"/>
    </row>
    <row r="170" spans="2:19">
      <c r="B170" s="47"/>
      <c r="C170" s="26"/>
      <c r="D170" s="27"/>
      <c r="E170" s="27"/>
      <c r="F170" s="5" t="s">
        <v>9</v>
      </c>
      <c r="G170" s="1">
        <f t="shared" si="38"/>
        <v>0</v>
      </c>
      <c r="H170" s="1">
        <f t="shared" si="38"/>
        <v>43</v>
      </c>
      <c r="I170" s="1">
        <f t="shared" ref="I170:R170" si="41">SUM(I9,I14,I19,I24,I29,I34,I39,I44,I49,I54,I59,I64,I69,I74,I79,I84,I89,I94,I99,I104,I109,I114,I119,I124,I129,I134,I140,I145,I150,I155,I160,I165)</f>
        <v>172</v>
      </c>
      <c r="J170" s="1">
        <f t="shared" si="41"/>
        <v>450</v>
      </c>
      <c r="K170" s="1">
        <f t="shared" si="41"/>
        <v>1176</v>
      </c>
      <c r="L170" s="1">
        <f t="shared" si="41"/>
        <v>2145</v>
      </c>
      <c r="M170" s="1">
        <f t="shared" si="41"/>
        <v>1773</v>
      </c>
      <c r="N170" s="1">
        <f t="shared" si="41"/>
        <v>985</v>
      </c>
      <c r="O170" s="1">
        <f t="shared" si="41"/>
        <v>86</v>
      </c>
      <c r="P170" s="1">
        <f t="shared" si="41"/>
        <v>5</v>
      </c>
      <c r="Q170" s="1">
        <f t="shared" si="41"/>
        <v>5</v>
      </c>
      <c r="R170" s="1">
        <f t="shared" si="41"/>
        <v>6840</v>
      </c>
      <c r="S170" s="9"/>
    </row>
    <row r="171" spans="2:19">
      <c r="B171" s="47"/>
      <c r="C171" s="26"/>
      <c r="D171" s="27"/>
      <c r="E171" s="27"/>
      <c r="F171" s="5" t="s">
        <v>78</v>
      </c>
      <c r="G171" s="1">
        <f t="shared" si="38"/>
        <v>0</v>
      </c>
      <c r="H171" s="1">
        <f t="shared" si="38"/>
        <v>30</v>
      </c>
      <c r="I171" s="1">
        <f t="shared" ref="I171:R171" si="42">SUM(I10,I15,I20,I25,I30,I35,I40,I45,I50,I55,I60,I65,I70,I75,I80,I85,I90,I95,I100,I105,I110,I115,I120,I125,I130,I135,I141,I146,I151,I156,I161,I166)</f>
        <v>166</v>
      </c>
      <c r="J171" s="1">
        <f t="shared" si="42"/>
        <v>385</v>
      </c>
      <c r="K171" s="1">
        <f t="shared" si="42"/>
        <v>1379</v>
      </c>
      <c r="L171" s="1">
        <f t="shared" si="42"/>
        <v>1734</v>
      </c>
      <c r="M171" s="1">
        <f t="shared" si="42"/>
        <v>1159</v>
      </c>
      <c r="N171" s="1">
        <f t="shared" si="42"/>
        <v>849</v>
      </c>
      <c r="O171" s="1">
        <f t="shared" si="42"/>
        <v>45</v>
      </c>
      <c r="P171" s="1">
        <f t="shared" si="42"/>
        <v>1</v>
      </c>
      <c r="Q171" s="1">
        <f t="shared" si="42"/>
        <v>23</v>
      </c>
      <c r="R171" s="1">
        <f t="shared" si="42"/>
        <v>5771</v>
      </c>
      <c r="S171" s="9"/>
    </row>
    <row r="172" spans="2:19">
      <c r="B172" s="47"/>
      <c r="C172" s="28"/>
      <c r="D172" s="29"/>
      <c r="E172" s="29"/>
      <c r="F172" s="17"/>
      <c r="G172" s="6">
        <f t="shared" ref="G172" si="43">SUM(G168:G171)</f>
        <v>0</v>
      </c>
      <c r="H172" s="6">
        <f t="shared" ref="H172:R172" si="44">SUM(H168:H171)</f>
        <v>83</v>
      </c>
      <c r="I172" s="6">
        <f t="shared" si="44"/>
        <v>393</v>
      </c>
      <c r="J172" s="6">
        <f t="shared" si="44"/>
        <v>989</v>
      </c>
      <c r="K172" s="6">
        <f t="shared" si="44"/>
        <v>2951</v>
      </c>
      <c r="L172" s="6">
        <f t="shared" si="44"/>
        <v>4448</v>
      </c>
      <c r="M172" s="6">
        <f t="shared" si="44"/>
        <v>3259</v>
      </c>
      <c r="N172" s="6">
        <f t="shared" si="44"/>
        <v>1943</v>
      </c>
      <c r="O172" s="6">
        <f t="shared" si="44"/>
        <v>137</v>
      </c>
      <c r="P172" s="6">
        <f t="shared" ref="P172" si="45">SUM(P168:P171)</f>
        <v>6</v>
      </c>
      <c r="Q172" s="6">
        <f t="shared" si="44"/>
        <v>71</v>
      </c>
      <c r="R172" s="6">
        <f t="shared" si="44"/>
        <v>14280</v>
      </c>
      <c r="S172" s="7"/>
    </row>
    <row r="173" spans="2:19">
      <c r="B173" s="47"/>
      <c r="C173" s="23" t="s">
        <v>58</v>
      </c>
      <c r="D173" s="23"/>
      <c r="E173" s="23"/>
      <c r="F173" s="23"/>
      <c r="G173" s="10">
        <f>SUM(G11,G16,G21,G26,G31,G36,G41,G46,G51)</f>
        <v>0</v>
      </c>
      <c r="H173" s="10">
        <f t="shared" ref="H173:R173" si="46">SUM(H11,H16,H21,H26,H31,H36,H41,H46,H51)</f>
        <v>6</v>
      </c>
      <c r="I173" s="10">
        <f t="shared" si="46"/>
        <v>27</v>
      </c>
      <c r="J173" s="10">
        <f t="shared" si="46"/>
        <v>105</v>
      </c>
      <c r="K173" s="10">
        <f t="shared" si="46"/>
        <v>253</v>
      </c>
      <c r="L173" s="10">
        <f t="shared" si="46"/>
        <v>513</v>
      </c>
      <c r="M173" s="10">
        <f t="shared" si="46"/>
        <v>321</v>
      </c>
      <c r="N173" s="10">
        <f t="shared" si="46"/>
        <v>185</v>
      </c>
      <c r="O173" s="10">
        <f t="shared" si="46"/>
        <v>19</v>
      </c>
      <c r="P173" s="10">
        <f>SUM(P11,P16,P21,P26,P31,P36,P41,P46,P51)</f>
        <v>0</v>
      </c>
      <c r="Q173" s="10">
        <f t="shared" si="46"/>
        <v>6</v>
      </c>
      <c r="R173" s="10">
        <f t="shared" si="46"/>
        <v>1435</v>
      </c>
      <c r="S173" s="11"/>
    </row>
    <row r="174" spans="2:19">
      <c r="B174" s="47"/>
      <c r="C174" s="23"/>
      <c r="D174" s="23"/>
      <c r="E174" s="23"/>
      <c r="F174" s="23"/>
      <c r="G174" s="12">
        <f t="shared" ref="G174:L174" si="47">ROUND(G173/$R$173,3)</f>
        <v>0</v>
      </c>
      <c r="H174" s="12">
        <f t="shared" si="47"/>
        <v>4.0000000000000001E-3</v>
      </c>
      <c r="I174" s="12">
        <f t="shared" si="47"/>
        <v>1.9E-2</v>
      </c>
      <c r="J174" s="12">
        <f t="shared" si="47"/>
        <v>7.2999999999999995E-2</v>
      </c>
      <c r="K174" s="12">
        <f t="shared" si="47"/>
        <v>0.17599999999999999</v>
      </c>
      <c r="L174" s="12">
        <f t="shared" si="47"/>
        <v>0.35699999999999998</v>
      </c>
      <c r="M174" s="12">
        <f t="shared" ref="M174:N174" si="48">ROUND(M173/$R$173,3)</f>
        <v>0.224</v>
      </c>
      <c r="N174" s="12">
        <f t="shared" si="48"/>
        <v>0.129</v>
      </c>
      <c r="O174" s="12">
        <f>ROUND(O173/$R$173,3)</f>
        <v>1.2999999999999999E-2</v>
      </c>
      <c r="P174" s="12">
        <f>ROUND(P173/$R$173,4)</f>
        <v>0</v>
      </c>
      <c r="Q174" s="12">
        <f>ROUND(Q173/$R$173,3)</f>
        <v>4.0000000000000001E-3</v>
      </c>
      <c r="R174" s="12">
        <f>ROUND(R173/$R$173,3)</f>
        <v>1</v>
      </c>
      <c r="S174" s="13"/>
    </row>
    <row r="175" spans="2:19">
      <c r="B175" s="47"/>
      <c r="C175" s="23" t="s">
        <v>60</v>
      </c>
      <c r="D175" s="23"/>
      <c r="E175" s="23"/>
      <c r="F175" s="23"/>
      <c r="G175" s="10">
        <f>SUM(G56,G61,G66,G71,G76,G81,G86,G91,G96,G101)</f>
        <v>0</v>
      </c>
      <c r="H175" s="10">
        <f t="shared" ref="H175:R175" si="49">SUM(H56,H61,H66,H71,H76,H81,H86,H91,H96,H101)</f>
        <v>10</v>
      </c>
      <c r="I175" s="10">
        <f t="shared" si="49"/>
        <v>25</v>
      </c>
      <c r="J175" s="10">
        <f t="shared" si="49"/>
        <v>83</v>
      </c>
      <c r="K175" s="10">
        <f t="shared" si="49"/>
        <v>276</v>
      </c>
      <c r="L175" s="10">
        <f t="shared" si="49"/>
        <v>552</v>
      </c>
      <c r="M175" s="10">
        <f t="shared" si="49"/>
        <v>513</v>
      </c>
      <c r="N175" s="10">
        <f t="shared" si="49"/>
        <v>319</v>
      </c>
      <c r="O175" s="10">
        <f t="shared" si="49"/>
        <v>27</v>
      </c>
      <c r="P175" s="10">
        <f t="shared" ref="P175" si="50">SUM(P56,P61,P66,P71,P76,P81,P86,P91,P96,P101)</f>
        <v>0</v>
      </c>
      <c r="Q175" s="10">
        <f t="shared" si="49"/>
        <v>9</v>
      </c>
      <c r="R175" s="10">
        <f t="shared" si="49"/>
        <v>1814</v>
      </c>
      <c r="S175" s="11"/>
    </row>
    <row r="176" spans="2:19">
      <c r="B176" s="47"/>
      <c r="C176" s="23"/>
      <c r="D176" s="23"/>
      <c r="E176" s="23"/>
      <c r="F176" s="23"/>
      <c r="G176" s="12">
        <f t="shared" ref="G176:L176" si="51">ROUND(G175/$R$175,3)</f>
        <v>0</v>
      </c>
      <c r="H176" s="12">
        <f t="shared" si="51"/>
        <v>6.0000000000000001E-3</v>
      </c>
      <c r="I176" s="12">
        <f t="shared" si="51"/>
        <v>1.4E-2</v>
      </c>
      <c r="J176" s="12">
        <f t="shared" si="51"/>
        <v>4.5999999999999999E-2</v>
      </c>
      <c r="K176" s="12">
        <f t="shared" si="51"/>
        <v>0.152</v>
      </c>
      <c r="L176" s="12">
        <f t="shared" si="51"/>
        <v>0.30399999999999999</v>
      </c>
      <c r="M176" s="12">
        <f t="shared" ref="M176:O176" si="52">ROUND(M175/$R$175,3)</f>
        <v>0.28299999999999997</v>
      </c>
      <c r="N176" s="12">
        <f t="shared" si="52"/>
        <v>0.17599999999999999</v>
      </c>
      <c r="O176" s="12">
        <f t="shared" si="52"/>
        <v>1.4999999999999999E-2</v>
      </c>
      <c r="P176" s="12">
        <f>ROUND(P175/$R$175,4)</f>
        <v>0</v>
      </c>
      <c r="Q176" s="12">
        <f>ROUND(Q175/$R$175,3)</f>
        <v>5.0000000000000001E-3</v>
      </c>
      <c r="R176" s="12">
        <f>ROUND(R175/$R$175,3)</f>
        <v>1</v>
      </c>
      <c r="S176" s="13"/>
    </row>
    <row r="177" spans="2:19">
      <c r="B177" s="47"/>
      <c r="C177" s="23" t="s">
        <v>59</v>
      </c>
      <c r="D177" s="23"/>
      <c r="E177" s="23"/>
      <c r="F177" s="23"/>
      <c r="G177" s="10">
        <f>SUM(G106,G111,G116,G121,G126,G131,G136)</f>
        <v>0</v>
      </c>
      <c r="H177" s="10">
        <f>SUM(H106,H111,H116,H121,H126,H131,H136)</f>
        <v>19</v>
      </c>
      <c r="I177" s="10">
        <f t="shared" ref="I177:R177" si="53">SUM(I106,I111,I116,I121,I126,I131,I136)</f>
        <v>77</v>
      </c>
      <c r="J177" s="10">
        <f t="shared" si="53"/>
        <v>236</v>
      </c>
      <c r="K177" s="10">
        <f t="shared" si="53"/>
        <v>606</v>
      </c>
      <c r="L177" s="10">
        <f t="shared" si="53"/>
        <v>1095</v>
      </c>
      <c r="M177" s="10">
        <f t="shared" si="53"/>
        <v>913</v>
      </c>
      <c r="N177" s="10">
        <f t="shared" si="53"/>
        <v>453</v>
      </c>
      <c r="O177" s="10">
        <f t="shared" si="53"/>
        <v>39</v>
      </c>
      <c r="P177" s="10">
        <f>SUM(P106,P111,P116,P121,P126,P131,P136)</f>
        <v>4</v>
      </c>
      <c r="Q177" s="10">
        <f t="shared" si="53"/>
        <v>11</v>
      </c>
      <c r="R177" s="10">
        <f t="shared" si="53"/>
        <v>3453</v>
      </c>
      <c r="S177" s="11"/>
    </row>
    <row r="178" spans="2:19">
      <c r="B178" s="47"/>
      <c r="C178" s="23"/>
      <c r="D178" s="23"/>
      <c r="E178" s="23"/>
      <c r="F178" s="23"/>
      <c r="G178" s="12">
        <f>ROUND(G177/$R$177,4)</f>
        <v>0</v>
      </c>
      <c r="H178" s="12">
        <f>ROUND(H177/$R$177,3)</f>
        <v>6.0000000000000001E-3</v>
      </c>
      <c r="I178" s="12">
        <f>ROUND(I177/$R$177,3)</f>
        <v>2.1999999999999999E-2</v>
      </c>
      <c r="J178" s="12">
        <f>ROUND(J177/$R$177,3)</f>
        <v>6.8000000000000005E-2</v>
      </c>
      <c r="K178" s="12">
        <f>ROUND(K177/$R$177,3)</f>
        <v>0.17499999999999999</v>
      </c>
      <c r="L178" s="12">
        <f>ROUND(L177/$R$177,3)</f>
        <v>0.317</v>
      </c>
      <c r="M178" s="12">
        <f t="shared" ref="M178:O178" si="54">ROUND(M177/$R$177,3)</f>
        <v>0.26400000000000001</v>
      </c>
      <c r="N178" s="12">
        <f t="shared" si="54"/>
        <v>0.13100000000000001</v>
      </c>
      <c r="O178" s="12">
        <f t="shared" si="54"/>
        <v>1.0999999999999999E-2</v>
      </c>
      <c r="P178" s="12">
        <f>ROUND(P177/$R$177,4)</f>
        <v>1.1999999999999999E-3</v>
      </c>
      <c r="Q178" s="12">
        <f>ROUND(Q177/$R$177,3)</f>
        <v>3.0000000000000001E-3</v>
      </c>
      <c r="R178" s="12">
        <f>ROUND(R177/$R$177,3)</f>
        <v>1</v>
      </c>
      <c r="S178" s="13"/>
    </row>
    <row r="179" spans="2:19">
      <c r="B179" s="47"/>
      <c r="C179" s="23" t="s">
        <v>61</v>
      </c>
      <c r="D179" s="23"/>
      <c r="E179" s="23"/>
      <c r="F179" s="23"/>
      <c r="G179" s="10">
        <f>SUM(,G142,G147,G152,G157)</f>
        <v>0</v>
      </c>
      <c r="H179" s="10">
        <f>SUM(,H142,H147,H152,H157)</f>
        <v>14</v>
      </c>
      <c r="I179" s="10">
        <f>SUM(,I142,I147,I152,I157)</f>
        <v>60</v>
      </c>
      <c r="J179" s="10">
        <f t="shared" ref="J179:R179" si="55">SUM(,J142,J147,J152,J157)</f>
        <v>141</v>
      </c>
      <c r="K179" s="10">
        <f t="shared" si="55"/>
        <v>400</v>
      </c>
      <c r="L179" s="10">
        <f t="shared" si="55"/>
        <v>396</v>
      </c>
      <c r="M179" s="10">
        <f t="shared" si="55"/>
        <v>242</v>
      </c>
      <c r="N179" s="10">
        <f t="shared" si="55"/>
        <v>111</v>
      </c>
      <c r="O179" s="10">
        <f t="shared" si="55"/>
        <v>6</v>
      </c>
      <c r="P179" s="10">
        <f>SUM(,P142,P147,P152,P157)</f>
        <v>0</v>
      </c>
      <c r="Q179" s="10">
        <f t="shared" si="55"/>
        <v>23</v>
      </c>
      <c r="R179" s="10">
        <f t="shared" si="55"/>
        <v>1393</v>
      </c>
      <c r="S179" s="11"/>
    </row>
    <row r="180" spans="2:19">
      <c r="B180" s="47"/>
      <c r="C180" s="23"/>
      <c r="D180" s="23"/>
      <c r="E180" s="23"/>
      <c r="F180" s="23"/>
      <c r="G180" s="12">
        <f t="shared" ref="G180:L180" si="56">ROUND(G179/$R$179,3)</f>
        <v>0</v>
      </c>
      <c r="H180" s="12">
        <f t="shared" si="56"/>
        <v>0.01</v>
      </c>
      <c r="I180" s="12">
        <f t="shared" si="56"/>
        <v>4.2999999999999997E-2</v>
      </c>
      <c r="J180" s="12">
        <f t="shared" si="56"/>
        <v>0.10100000000000001</v>
      </c>
      <c r="K180" s="12">
        <f t="shared" si="56"/>
        <v>0.28699999999999998</v>
      </c>
      <c r="L180" s="12">
        <f t="shared" si="56"/>
        <v>0.28399999999999997</v>
      </c>
      <c r="M180" s="12">
        <f t="shared" ref="M180:O180" si="57">ROUND(M179/$R$179,3)</f>
        <v>0.17399999999999999</v>
      </c>
      <c r="N180" s="12">
        <f t="shared" si="57"/>
        <v>0.08</v>
      </c>
      <c r="O180" s="12">
        <f t="shared" si="57"/>
        <v>4.0000000000000001E-3</v>
      </c>
      <c r="P180" s="12">
        <f>ROUND(P179/$R$179,4)</f>
        <v>0</v>
      </c>
      <c r="Q180" s="12">
        <f>ROUND(Q179/$R$179,3)</f>
        <v>1.7000000000000001E-2</v>
      </c>
      <c r="R180" s="12">
        <f>ROUND(R179/$R$179,3)</f>
        <v>1</v>
      </c>
      <c r="S180" s="13"/>
    </row>
    <row r="181" spans="2:19">
      <c r="B181" s="47"/>
      <c r="C181" s="23" t="s">
        <v>62</v>
      </c>
      <c r="D181" s="23"/>
      <c r="E181" s="23"/>
      <c r="F181" s="23"/>
      <c r="G181" s="10">
        <f t="shared" ref="G181" si="58">G162</f>
        <v>0</v>
      </c>
      <c r="H181" s="10">
        <f t="shared" ref="H181:R181" si="59">H162</f>
        <v>21</v>
      </c>
      <c r="I181" s="10">
        <f t="shared" si="59"/>
        <v>136</v>
      </c>
      <c r="J181" s="10">
        <f t="shared" si="59"/>
        <v>309</v>
      </c>
      <c r="K181" s="10">
        <f t="shared" si="59"/>
        <v>1172</v>
      </c>
      <c r="L181" s="10">
        <f t="shared" si="59"/>
        <v>1510</v>
      </c>
      <c r="M181" s="10">
        <f t="shared" si="59"/>
        <v>1034</v>
      </c>
      <c r="N181" s="10">
        <f t="shared" si="59"/>
        <v>771</v>
      </c>
      <c r="O181" s="10">
        <f t="shared" si="59"/>
        <v>44</v>
      </c>
      <c r="P181" s="10">
        <f t="shared" ref="P181" si="60">P162</f>
        <v>1</v>
      </c>
      <c r="Q181" s="10">
        <f t="shared" si="59"/>
        <v>15</v>
      </c>
      <c r="R181" s="10">
        <f t="shared" si="59"/>
        <v>5013</v>
      </c>
      <c r="S181" s="11"/>
    </row>
    <row r="182" spans="2:19">
      <c r="B182" s="47"/>
      <c r="C182" s="23"/>
      <c r="D182" s="23"/>
      <c r="E182" s="23"/>
      <c r="F182" s="23"/>
      <c r="G182" s="12">
        <f>ROUND(G181/$R$181,4)</f>
        <v>0</v>
      </c>
      <c r="H182" s="12">
        <f>ROUND(H181/$R$181,3)</f>
        <v>4.0000000000000001E-3</v>
      </c>
      <c r="I182" s="12">
        <f>ROUND(I181/$R$181,3)</f>
        <v>2.7E-2</v>
      </c>
      <c r="J182" s="12">
        <f>ROUND(J181/$R$181,3)</f>
        <v>6.2E-2</v>
      </c>
      <c r="K182" s="12">
        <f>ROUND(K181/$R$181,3)</f>
        <v>0.23400000000000001</v>
      </c>
      <c r="L182" s="12">
        <f>ROUND(L181/$R$181,3)</f>
        <v>0.30099999999999999</v>
      </c>
      <c r="M182" s="12">
        <f t="shared" ref="M182:O182" si="61">ROUND(M181/$R$181,3)</f>
        <v>0.20599999999999999</v>
      </c>
      <c r="N182" s="12">
        <f t="shared" si="61"/>
        <v>0.154</v>
      </c>
      <c r="O182" s="12">
        <f t="shared" si="61"/>
        <v>8.9999999999999993E-3</v>
      </c>
      <c r="P182" s="12">
        <f>ROUND(P181/$R$181,4)</f>
        <v>2.0000000000000001E-4</v>
      </c>
      <c r="Q182" s="12">
        <f>ROUND(Q181/$R$181,3)</f>
        <v>3.0000000000000001E-3</v>
      </c>
      <c r="R182" s="12">
        <f>ROUND(R181/$R$181,3)</f>
        <v>1</v>
      </c>
      <c r="S182" s="13"/>
    </row>
    <row r="183" spans="2:19">
      <c r="B183" s="47"/>
      <c r="C183" s="23" t="s">
        <v>63</v>
      </c>
      <c r="D183" s="23"/>
      <c r="E183" s="23"/>
      <c r="F183" s="23"/>
      <c r="G183" s="10">
        <f t="shared" ref="G183" si="62">G167</f>
        <v>0</v>
      </c>
      <c r="H183" s="10">
        <f t="shared" ref="H183:R183" si="63">H167</f>
        <v>13</v>
      </c>
      <c r="I183" s="10">
        <f t="shared" si="63"/>
        <v>68</v>
      </c>
      <c r="J183" s="10">
        <f t="shared" si="63"/>
        <v>115</v>
      </c>
      <c r="K183" s="10">
        <f t="shared" si="63"/>
        <v>244</v>
      </c>
      <c r="L183" s="10">
        <f t="shared" si="63"/>
        <v>382</v>
      </c>
      <c r="M183" s="10">
        <f t="shared" si="63"/>
        <v>236</v>
      </c>
      <c r="N183" s="10">
        <f t="shared" si="63"/>
        <v>104</v>
      </c>
      <c r="O183" s="10">
        <f>O167</f>
        <v>2</v>
      </c>
      <c r="P183" s="10">
        <f>P167</f>
        <v>1</v>
      </c>
      <c r="Q183" s="10">
        <f t="shared" si="63"/>
        <v>7</v>
      </c>
      <c r="R183" s="10">
        <f t="shared" si="63"/>
        <v>1172</v>
      </c>
      <c r="S183" s="11"/>
    </row>
    <row r="184" spans="2:19">
      <c r="B184" s="47"/>
      <c r="C184" s="23"/>
      <c r="D184" s="23"/>
      <c r="E184" s="23"/>
      <c r="F184" s="23"/>
      <c r="G184" s="12">
        <f t="shared" ref="G184:L184" si="64">ROUND(G183/$R$183,3)</f>
        <v>0</v>
      </c>
      <c r="H184" s="12">
        <f t="shared" si="64"/>
        <v>1.0999999999999999E-2</v>
      </c>
      <c r="I184" s="12">
        <f t="shared" si="64"/>
        <v>5.8000000000000003E-2</v>
      </c>
      <c r="J184" s="12">
        <f t="shared" si="64"/>
        <v>9.8000000000000004E-2</v>
      </c>
      <c r="K184" s="12">
        <f t="shared" si="64"/>
        <v>0.20799999999999999</v>
      </c>
      <c r="L184" s="12">
        <f t="shared" si="64"/>
        <v>0.32600000000000001</v>
      </c>
      <c r="M184" s="12">
        <f t="shared" ref="M184:O184" si="65">ROUND(M183/$R$183,3)</f>
        <v>0.20100000000000001</v>
      </c>
      <c r="N184" s="12">
        <f t="shared" si="65"/>
        <v>8.8999999999999996E-2</v>
      </c>
      <c r="O184" s="12">
        <f t="shared" si="65"/>
        <v>2E-3</v>
      </c>
      <c r="P184" s="12">
        <f>ROUND(P183/$R$183,4)</f>
        <v>8.9999999999999998E-4</v>
      </c>
      <c r="Q184" s="12">
        <f>ROUND(Q183/$R$183,3)</f>
        <v>6.0000000000000001E-3</v>
      </c>
      <c r="R184" s="12">
        <f>ROUND(R183/$R$183,3)</f>
        <v>1</v>
      </c>
      <c r="S184" s="13"/>
    </row>
    <row r="185" spans="2:19">
      <c r="B185" s="47"/>
      <c r="C185" s="23" t="s">
        <v>64</v>
      </c>
      <c r="D185" s="23"/>
      <c r="E185" s="23"/>
      <c r="F185" s="23"/>
      <c r="G185" s="10">
        <f>SUM(G173,G175,G177,G179,G181,G183)</f>
        <v>0</v>
      </c>
      <c r="H185" s="10">
        <f t="shared" ref="H185:R185" si="66">SUM(H173,H175,H177,H179,H181,H183)</f>
        <v>83</v>
      </c>
      <c r="I185" s="10">
        <f t="shared" si="66"/>
        <v>393</v>
      </c>
      <c r="J185" s="10">
        <f>SUM(J173,J175,J177,J179,J181,J183)</f>
        <v>989</v>
      </c>
      <c r="K185" s="10">
        <f t="shared" si="66"/>
        <v>2951</v>
      </c>
      <c r="L185" s="10">
        <f t="shared" si="66"/>
        <v>4448</v>
      </c>
      <c r="M185" s="10">
        <f t="shared" si="66"/>
        <v>3259</v>
      </c>
      <c r="N185" s="10">
        <f t="shared" si="66"/>
        <v>1943</v>
      </c>
      <c r="O185" s="10">
        <f t="shared" si="66"/>
        <v>137</v>
      </c>
      <c r="P185" s="10">
        <f>SUM(P173,P175,P177,P179,P181,P183)</f>
        <v>6</v>
      </c>
      <c r="Q185" s="10">
        <f t="shared" si="66"/>
        <v>71</v>
      </c>
      <c r="R185" s="10">
        <f t="shared" si="66"/>
        <v>14280</v>
      </c>
      <c r="S185" s="11"/>
    </row>
    <row r="186" spans="2:19">
      <c r="B186" s="48"/>
      <c r="C186" s="23"/>
      <c r="D186" s="23"/>
      <c r="E186" s="23"/>
      <c r="F186" s="23"/>
      <c r="G186" s="12">
        <f>ROUND(G185/$R$185,4)</f>
        <v>0</v>
      </c>
      <c r="H186" s="12">
        <f>ROUND(H185/$R$185,3)</f>
        <v>6.0000000000000001E-3</v>
      </c>
      <c r="I186" s="12">
        <f>ROUND(I185/$R$185,3)</f>
        <v>2.8000000000000001E-2</v>
      </c>
      <c r="J186" s="12">
        <f>ROUND(J185/$R$185,3)</f>
        <v>6.9000000000000006E-2</v>
      </c>
      <c r="K186" s="12">
        <f>ROUND(K185/$R$185,3)</f>
        <v>0.20699999999999999</v>
      </c>
      <c r="L186" s="12">
        <f>ROUND(L185/$R$185,3)</f>
        <v>0.311</v>
      </c>
      <c r="M186" s="12">
        <f t="shared" ref="M186:O186" si="67">ROUND(M185/$R$185,3)</f>
        <v>0.22800000000000001</v>
      </c>
      <c r="N186" s="12">
        <f t="shared" si="67"/>
        <v>0.13600000000000001</v>
      </c>
      <c r="O186" s="12">
        <f t="shared" si="67"/>
        <v>0.01</v>
      </c>
      <c r="P186" s="12">
        <f>ROUND(P185/$R$185,4)</f>
        <v>4.0000000000000002E-4</v>
      </c>
      <c r="Q186" s="12">
        <f>ROUND(Q185/$R$185,3)</f>
        <v>5.0000000000000001E-3</v>
      </c>
      <c r="R186" s="12">
        <f>ROUND(R185/$R$185,3)</f>
        <v>1</v>
      </c>
      <c r="S186" s="13"/>
    </row>
    <row r="187" spans="2:19">
      <c r="B187" s="20" t="s">
        <v>82</v>
      </c>
      <c r="C187" s="21" t="s">
        <v>80</v>
      </c>
    </row>
    <row r="188" spans="2:19">
      <c r="B188" s="20" t="s">
        <v>83</v>
      </c>
      <c r="C188" s="21" t="s">
        <v>84</v>
      </c>
    </row>
    <row r="189" spans="2:19">
      <c r="B189" s="20" t="s">
        <v>85</v>
      </c>
      <c r="C189" s="22" t="s">
        <v>86</v>
      </c>
    </row>
  </sheetData>
  <mergeCells count="81">
    <mergeCell ref="Q2:R2"/>
    <mergeCell ref="B4:B6"/>
    <mergeCell ref="C4:C6"/>
    <mergeCell ref="D4:D6"/>
    <mergeCell ref="E4:E6"/>
    <mergeCell ref="F4:F6"/>
    <mergeCell ref="R4:R6"/>
    <mergeCell ref="Q5:Q6"/>
    <mergeCell ref="P5:P6"/>
    <mergeCell ref="G5:G6"/>
    <mergeCell ref="G4:Q4"/>
    <mergeCell ref="S4:S6"/>
    <mergeCell ref="H5:H6"/>
    <mergeCell ref="I5:I6"/>
    <mergeCell ref="J5:J6"/>
    <mergeCell ref="K5:K6"/>
    <mergeCell ref="L5:L6"/>
    <mergeCell ref="M5:M6"/>
    <mergeCell ref="N5:N6"/>
    <mergeCell ref="O5:O6"/>
    <mergeCell ref="B7:B186"/>
    <mergeCell ref="C7:C51"/>
    <mergeCell ref="D7:D137"/>
    <mergeCell ref="E7:E11"/>
    <mergeCell ref="E12:E16"/>
    <mergeCell ref="E17:E21"/>
    <mergeCell ref="E22:E26"/>
    <mergeCell ref="E27:E31"/>
    <mergeCell ref="E32:E36"/>
    <mergeCell ref="E37:E41"/>
    <mergeCell ref="E42:E46"/>
    <mergeCell ref="E47:E51"/>
    <mergeCell ref="C52:C101"/>
    <mergeCell ref="E52:E56"/>
    <mergeCell ref="E57:E61"/>
    <mergeCell ref="E62:E66"/>
    <mergeCell ref="E67:E71"/>
    <mergeCell ref="E72:E76"/>
    <mergeCell ref="E77:E81"/>
    <mergeCell ref="E82:E86"/>
    <mergeCell ref="E87:E91"/>
    <mergeCell ref="E92:E96"/>
    <mergeCell ref="E97:E101"/>
    <mergeCell ref="C102:C137"/>
    <mergeCell ref="E102:E106"/>
    <mergeCell ref="E107:E111"/>
    <mergeCell ref="E112:E116"/>
    <mergeCell ref="E117:E121"/>
    <mergeCell ref="E122:E126"/>
    <mergeCell ref="E127:E131"/>
    <mergeCell ref="E132:E136"/>
    <mergeCell ref="E137:F137"/>
    <mergeCell ref="C138:C157"/>
    <mergeCell ref="D138:D142"/>
    <mergeCell ref="E138:E141"/>
    <mergeCell ref="E142:F142"/>
    <mergeCell ref="D143:D147"/>
    <mergeCell ref="D153:D157"/>
    <mergeCell ref="E153:E156"/>
    <mergeCell ref="E157:F157"/>
    <mergeCell ref="E143:E146"/>
    <mergeCell ref="E147:F147"/>
    <mergeCell ref="D148:D152"/>
    <mergeCell ref="E148:E151"/>
    <mergeCell ref="E152:F152"/>
    <mergeCell ref="C158:C162"/>
    <mergeCell ref="D158:D161"/>
    <mergeCell ref="E158:E161"/>
    <mergeCell ref="D162:F162"/>
    <mergeCell ref="C163:C167"/>
    <mergeCell ref="D163:D166"/>
    <mergeCell ref="E163:E166"/>
    <mergeCell ref="D167:F167"/>
    <mergeCell ref="C183:F184"/>
    <mergeCell ref="C185:F186"/>
    <mergeCell ref="C168:E172"/>
    <mergeCell ref="C173:F174"/>
    <mergeCell ref="C175:F176"/>
    <mergeCell ref="C177:F178"/>
    <mergeCell ref="C179:F180"/>
    <mergeCell ref="C181:F182"/>
  </mergeCells>
  <phoneticPr fontId="1"/>
  <pageMargins left="0.70866141732283472" right="0.11811023622047245" top="0.74803149606299213" bottom="0.19685039370078741" header="0.31496062992125984" footer="0.31496062992125984"/>
  <pageSetup paperSize="9" scale="68" orientation="portrait" r:id="rId1"/>
  <headerFooter>
    <oddHeader>&amp;L&amp;16平成２６年産甘味資源作物交付金</oddHeader>
  </headerFooter>
  <rowBreaks count="3" manualBreakCount="3">
    <brk id="56" max="16383" man="1"/>
    <brk id="101" max="16383" man="1"/>
    <brk id="1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No4 沖縄</vt:lpstr>
      <vt:lpstr>'No4 沖縄'!Print_Area</vt:lpstr>
      <vt:lpstr>'No4 沖縄'!Print_Titles</vt:lpstr>
    </vt:vector>
  </TitlesOfParts>
  <Company>alic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furukawa</dc:creator>
  <cp:lastModifiedBy>endo</cp:lastModifiedBy>
  <cp:lastPrinted>2015-12-17T01:00:04Z</cp:lastPrinted>
  <dcterms:created xsi:type="dcterms:W3CDTF">2009-09-28T07:00:36Z</dcterms:created>
  <dcterms:modified xsi:type="dcterms:W3CDTF">2015-12-22T09:01:24Z</dcterms:modified>
</cp:coreProperties>
</file>