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5" yWindow="450" windowWidth="17895" windowHeight="10590"/>
  </bookViews>
  <sheets>
    <sheet name="（２）②" sheetId="2" r:id="rId1"/>
  </sheets>
  <definedNames>
    <definedName name="_xlnm.Print_Area" localSheetId="0">'（２）②'!$A$1:$J$219</definedName>
    <definedName name="_xlnm.Print_Titles" localSheetId="0">'（２）②'!$5:$7</definedName>
  </definedNames>
  <calcPr calcId="125725"/>
</workbook>
</file>

<file path=xl/calcChain.xml><?xml version="1.0" encoding="utf-8"?>
<calcChain xmlns="http://schemas.openxmlformats.org/spreadsheetml/2006/main">
  <c r="J83" i="2"/>
  <c r="J82"/>
  <c r="J81"/>
  <c r="J80"/>
  <c r="I208"/>
  <c r="H208"/>
  <c r="G208"/>
  <c r="F208"/>
  <c r="I207"/>
  <c r="H207"/>
  <c r="G207"/>
  <c r="F207"/>
  <c r="I206"/>
  <c r="H206"/>
  <c r="G206"/>
  <c r="F206"/>
  <c r="I205"/>
  <c r="H205"/>
  <c r="G205"/>
  <c r="F205"/>
  <c r="I203"/>
  <c r="H203"/>
  <c r="G203"/>
  <c r="F203"/>
  <c r="J202"/>
  <c r="J201"/>
  <c r="J200"/>
  <c r="J199"/>
  <c r="I198"/>
  <c r="H198"/>
  <c r="G198"/>
  <c r="F198"/>
  <c r="J197"/>
  <c r="J196"/>
  <c r="J195"/>
  <c r="J194"/>
  <c r="I193"/>
  <c r="H193"/>
  <c r="G193"/>
  <c r="F193"/>
  <c r="J192"/>
  <c r="J191"/>
  <c r="J190"/>
  <c r="J189"/>
  <c r="I188"/>
  <c r="H188"/>
  <c r="G188"/>
  <c r="F188"/>
  <c r="J187"/>
  <c r="J186"/>
  <c r="J185"/>
  <c r="J184"/>
  <c r="I183"/>
  <c r="H183"/>
  <c r="G183"/>
  <c r="F183"/>
  <c r="J182"/>
  <c r="J181"/>
  <c r="J180"/>
  <c r="J179"/>
  <c r="I178"/>
  <c r="H178"/>
  <c r="G178"/>
  <c r="F178"/>
  <c r="J178" s="1"/>
  <c r="J177"/>
  <c r="J176"/>
  <c r="J175"/>
  <c r="J174"/>
  <c r="I173"/>
  <c r="H173"/>
  <c r="G173"/>
  <c r="F173"/>
  <c r="J172"/>
  <c r="J171"/>
  <c r="J170"/>
  <c r="J169"/>
  <c r="I168"/>
  <c r="H168"/>
  <c r="G168"/>
  <c r="F168"/>
  <c r="J167"/>
  <c r="J166"/>
  <c r="J165"/>
  <c r="J164"/>
  <c r="I163"/>
  <c r="H163"/>
  <c r="G163"/>
  <c r="F163"/>
  <c r="J162"/>
  <c r="J161"/>
  <c r="J160"/>
  <c r="J159"/>
  <c r="I158"/>
  <c r="H158"/>
  <c r="G158"/>
  <c r="F158"/>
  <c r="J157"/>
  <c r="J156"/>
  <c r="J155"/>
  <c r="J154"/>
  <c r="I151"/>
  <c r="H151"/>
  <c r="H214" s="1"/>
  <c r="G151"/>
  <c r="G214" s="1"/>
  <c r="F151"/>
  <c r="F214" s="1"/>
  <c r="I150"/>
  <c r="I213" s="1"/>
  <c r="H150"/>
  <c r="H213" s="1"/>
  <c r="G150"/>
  <c r="G213" s="1"/>
  <c r="F150"/>
  <c r="F213" s="1"/>
  <c r="I149"/>
  <c r="I212" s="1"/>
  <c r="H149"/>
  <c r="H212" s="1"/>
  <c r="G149"/>
  <c r="G212" s="1"/>
  <c r="F149"/>
  <c r="I148"/>
  <c r="I211" s="1"/>
  <c r="H148"/>
  <c r="H211" s="1"/>
  <c r="G148"/>
  <c r="F148"/>
  <c r="I146"/>
  <c r="H146"/>
  <c r="G146"/>
  <c r="F146"/>
  <c r="J145"/>
  <c r="J144"/>
  <c r="J143"/>
  <c r="J142"/>
  <c r="I141"/>
  <c r="H141"/>
  <c r="G141"/>
  <c r="F141"/>
  <c r="J140"/>
  <c r="J139"/>
  <c r="J138"/>
  <c r="J137"/>
  <c r="I136"/>
  <c r="I147" s="1"/>
  <c r="H136"/>
  <c r="H147" s="1"/>
  <c r="G136"/>
  <c r="F136"/>
  <c r="J135"/>
  <c r="J134"/>
  <c r="J133"/>
  <c r="J132"/>
  <c r="I130"/>
  <c r="H130"/>
  <c r="G130"/>
  <c r="F130"/>
  <c r="J129"/>
  <c r="J128"/>
  <c r="J127"/>
  <c r="J126"/>
  <c r="I125"/>
  <c r="H125"/>
  <c r="G125"/>
  <c r="F125"/>
  <c r="J124"/>
  <c r="J123"/>
  <c r="J122"/>
  <c r="J121"/>
  <c r="I120"/>
  <c r="H120"/>
  <c r="G120"/>
  <c r="F120"/>
  <c r="J119"/>
  <c r="J118"/>
  <c r="J117"/>
  <c r="J116"/>
  <c r="I115"/>
  <c r="H115"/>
  <c r="G115"/>
  <c r="F115"/>
  <c r="J114"/>
  <c r="J113"/>
  <c r="J112"/>
  <c r="J111"/>
  <c r="I110"/>
  <c r="H110"/>
  <c r="G110"/>
  <c r="F110"/>
  <c r="J109"/>
  <c r="J108"/>
  <c r="J107"/>
  <c r="J106"/>
  <c r="I105"/>
  <c r="H105"/>
  <c r="G105"/>
  <c r="F105"/>
  <c r="J104"/>
  <c r="J103"/>
  <c r="J102"/>
  <c r="J101"/>
  <c r="I100"/>
  <c r="H100"/>
  <c r="G100"/>
  <c r="F100"/>
  <c r="J100" s="1"/>
  <c r="J99"/>
  <c r="J98"/>
  <c r="J97"/>
  <c r="J96"/>
  <c r="I95"/>
  <c r="H95"/>
  <c r="G95"/>
  <c r="F95"/>
  <c r="F131" s="1"/>
  <c r="J94"/>
  <c r="J93"/>
  <c r="J92"/>
  <c r="J91"/>
  <c r="I90"/>
  <c r="H90"/>
  <c r="G90"/>
  <c r="F90"/>
  <c r="J89"/>
  <c r="J88"/>
  <c r="J87"/>
  <c r="J86"/>
  <c r="I84"/>
  <c r="H84"/>
  <c r="G84"/>
  <c r="F84"/>
  <c r="I79"/>
  <c r="H79"/>
  <c r="G79"/>
  <c r="F79"/>
  <c r="J78"/>
  <c r="J77"/>
  <c r="J76"/>
  <c r="J75"/>
  <c r="I74"/>
  <c r="H74"/>
  <c r="H85" s="1"/>
  <c r="G74"/>
  <c r="G85" s="1"/>
  <c r="F74"/>
  <c r="F85" s="1"/>
  <c r="J73"/>
  <c r="J72"/>
  <c r="J71"/>
  <c r="J70"/>
  <c r="I68"/>
  <c r="H68"/>
  <c r="G68"/>
  <c r="F68"/>
  <c r="J67"/>
  <c r="J66"/>
  <c r="J65"/>
  <c r="J64"/>
  <c r="I63"/>
  <c r="H63"/>
  <c r="G63"/>
  <c r="F63"/>
  <c r="J62"/>
  <c r="J61"/>
  <c r="J60"/>
  <c r="J59"/>
  <c r="I58"/>
  <c r="H58"/>
  <c r="G58"/>
  <c r="F58"/>
  <c r="J57"/>
  <c r="J56"/>
  <c r="J55"/>
  <c r="J54"/>
  <c r="I53"/>
  <c r="H53"/>
  <c r="G53"/>
  <c r="F53"/>
  <c r="J52"/>
  <c r="J51"/>
  <c r="J50"/>
  <c r="J49"/>
  <c r="I48"/>
  <c r="I69" s="1"/>
  <c r="H48"/>
  <c r="G48"/>
  <c r="F48"/>
  <c r="J47"/>
  <c r="J46"/>
  <c r="J45"/>
  <c r="J44"/>
  <c r="I42"/>
  <c r="H42"/>
  <c r="G42"/>
  <c r="F42"/>
  <c r="J41"/>
  <c r="J40"/>
  <c r="J39"/>
  <c r="J38"/>
  <c r="I37"/>
  <c r="H37"/>
  <c r="G37"/>
  <c r="F37"/>
  <c r="J36"/>
  <c r="J35"/>
  <c r="J34"/>
  <c r="J33"/>
  <c r="I32"/>
  <c r="H32"/>
  <c r="G32"/>
  <c r="F32"/>
  <c r="J31"/>
  <c r="J30"/>
  <c r="J29"/>
  <c r="J28"/>
  <c r="I27"/>
  <c r="H27"/>
  <c r="G27"/>
  <c r="F27"/>
  <c r="J26"/>
  <c r="J25"/>
  <c r="J24"/>
  <c r="J23"/>
  <c r="I22"/>
  <c r="H22"/>
  <c r="G22"/>
  <c r="F22"/>
  <c r="J21"/>
  <c r="J20"/>
  <c r="J19"/>
  <c r="J18"/>
  <c r="I17"/>
  <c r="H17"/>
  <c r="G17"/>
  <c r="F17"/>
  <c r="J16"/>
  <c r="J15"/>
  <c r="J14"/>
  <c r="J13"/>
  <c r="I12"/>
  <c r="H12"/>
  <c r="H43" s="1"/>
  <c r="G12"/>
  <c r="G43" s="1"/>
  <c r="F12"/>
  <c r="J11"/>
  <c r="J10"/>
  <c r="J9"/>
  <c r="J8"/>
  <c r="J110" l="1"/>
  <c r="F209"/>
  <c r="J209" s="1"/>
  <c r="F210" s="1"/>
  <c r="J90"/>
  <c r="I214"/>
  <c r="I215" s="1"/>
  <c r="I209"/>
  <c r="G152"/>
  <c r="H131"/>
  <c r="J125"/>
  <c r="J203"/>
  <c r="F69"/>
  <c r="G131"/>
  <c r="J27"/>
  <c r="G209"/>
  <c r="J136"/>
  <c r="F152"/>
  <c r="J79"/>
  <c r="J53"/>
  <c r="H209"/>
  <c r="J130"/>
  <c r="G204"/>
  <c r="J115"/>
  <c r="F204"/>
  <c r="J198"/>
  <c r="J193"/>
  <c r="J188"/>
  <c r="J183"/>
  <c r="J173"/>
  <c r="J168"/>
  <c r="J163"/>
  <c r="H204"/>
  <c r="I204"/>
  <c r="J206"/>
  <c r="J207"/>
  <c r="J208"/>
  <c r="J58"/>
  <c r="J146"/>
  <c r="J141"/>
  <c r="F147"/>
  <c r="J147" s="1"/>
  <c r="G147"/>
  <c r="J120"/>
  <c r="J105"/>
  <c r="I131"/>
  <c r="J84"/>
  <c r="I85"/>
  <c r="J85" s="1"/>
  <c r="J68"/>
  <c r="J63"/>
  <c r="G69"/>
  <c r="H69"/>
  <c r="J42"/>
  <c r="J37"/>
  <c r="J32"/>
  <c r="I43"/>
  <c r="J22"/>
  <c r="J17"/>
  <c r="J12"/>
  <c r="H215"/>
  <c r="J149"/>
  <c r="J213"/>
  <c r="F211"/>
  <c r="F43"/>
  <c r="J95"/>
  <c r="I152"/>
  <c r="J74"/>
  <c r="J150"/>
  <c r="H152"/>
  <c r="J158"/>
  <c r="J48"/>
  <c r="J148"/>
  <c r="G211"/>
  <c r="G215" s="1"/>
  <c r="F212"/>
  <c r="J212" s="1"/>
  <c r="J151"/>
  <c r="J205"/>
  <c r="J131" l="1"/>
  <c r="J214"/>
  <c r="J43"/>
  <c r="J204"/>
  <c r="G210"/>
  <c r="J69"/>
  <c r="J211"/>
  <c r="J152"/>
  <c r="H153" s="1"/>
  <c r="F215"/>
  <c r="H210"/>
  <c r="I210"/>
  <c r="J210" l="1"/>
  <c r="I153"/>
  <c r="J215"/>
  <c r="J153"/>
  <c r="F153"/>
  <c r="G153"/>
  <c r="I216" l="1"/>
  <c r="H216"/>
  <c r="G216"/>
  <c r="F216"/>
  <c r="J216" l="1"/>
</calcChain>
</file>

<file path=xl/sharedStrings.xml><?xml version="1.0" encoding="utf-8"?>
<sst xmlns="http://schemas.openxmlformats.org/spreadsheetml/2006/main" count="267" uniqueCount="79">
  <si>
    <t>県</t>
    <rPh sb="0" eb="1">
      <t>ケン</t>
    </rPh>
    <phoneticPr fontId="4"/>
  </si>
  <si>
    <t>地域</t>
    <rPh sb="0" eb="2">
      <t>チイキ</t>
    </rPh>
    <phoneticPr fontId="3"/>
  </si>
  <si>
    <t>市町村</t>
    <rPh sb="0" eb="3">
      <t>シチョウソン</t>
    </rPh>
    <phoneticPr fontId="4"/>
  </si>
  <si>
    <t>計</t>
    <rPh sb="0" eb="1">
      <t>ケイ</t>
    </rPh>
    <phoneticPr fontId="4"/>
  </si>
  <si>
    <t>薩摩半島</t>
    <rPh sb="0" eb="2">
      <t>サツマ</t>
    </rPh>
    <rPh sb="2" eb="4">
      <t>ハントウ</t>
    </rPh>
    <phoneticPr fontId="4"/>
  </si>
  <si>
    <t>出水薩摩</t>
    <rPh sb="0" eb="2">
      <t>イズミ</t>
    </rPh>
    <rPh sb="2" eb="4">
      <t>サツマ</t>
    </rPh>
    <phoneticPr fontId="3"/>
  </si>
  <si>
    <t>大隅半島</t>
    <rPh sb="0" eb="2">
      <t>オオスミ</t>
    </rPh>
    <rPh sb="2" eb="4">
      <t>ハントウ</t>
    </rPh>
    <phoneticPr fontId="3"/>
  </si>
  <si>
    <t>熊毛</t>
    <rPh sb="0" eb="2">
      <t>クマゲ</t>
    </rPh>
    <phoneticPr fontId="4"/>
  </si>
  <si>
    <t>宮崎</t>
    <rPh sb="0" eb="2">
      <t>ミヤザキ</t>
    </rPh>
    <phoneticPr fontId="5"/>
  </si>
  <si>
    <t>鹿児島市</t>
  </si>
  <si>
    <t>指宿市</t>
  </si>
  <si>
    <t>南九州市</t>
  </si>
  <si>
    <t>枕崎市</t>
  </si>
  <si>
    <t>南さつま市</t>
  </si>
  <si>
    <t>日置市</t>
  </si>
  <si>
    <t>いちき串木野市</t>
  </si>
  <si>
    <t>薩摩川内市</t>
  </si>
  <si>
    <t>出水市</t>
  </si>
  <si>
    <t>阿久根市</t>
  </si>
  <si>
    <t>長島町</t>
  </si>
  <si>
    <t>さつま町</t>
  </si>
  <si>
    <t>霧島市</t>
  </si>
  <si>
    <t>姶良市</t>
  </si>
  <si>
    <t>湧水町</t>
  </si>
  <si>
    <t>都城市</t>
  </si>
  <si>
    <t>三股町</t>
  </si>
  <si>
    <t>小林市</t>
  </si>
  <si>
    <t>えびの市</t>
  </si>
  <si>
    <t>高原町</t>
  </si>
  <si>
    <t>高鍋町</t>
  </si>
  <si>
    <t>西都市</t>
  </si>
  <si>
    <t>新富町</t>
  </si>
  <si>
    <t>川南町</t>
  </si>
  <si>
    <t>宮崎市</t>
  </si>
  <si>
    <t>曽於市</t>
  </si>
  <si>
    <t>志布志市</t>
  </si>
  <si>
    <t>大崎町</t>
  </si>
  <si>
    <t>鹿屋市</t>
  </si>
  <si>
    <t>垂水市</t>
  </si>
  <si>
    <t>東串良町</t>
  </si>
  <si>
    <t>錦江町</t>
  </si>
  <si>
    <t>南大隅町</t>
  </si>
  <si>
    <t>肝付町</t>
  </si>
  <si>
    <t>西之表市</t>
  </si>
  <si>
    <t>中種子町</t>
  </si>
  <si>
    <t>南種子町</t>
  </si>
  <si>
    <t>(単位：人）</t>
    <rPh sb="1" eb="3">
      <t>タンイ</t>
    </rPh>
    <rPh sb="4" eb="5">
      <t>ニン</t>
    </rPh>
    <phoneticPr fontId="3"/>
  </si>
  <si>
    <t>要件区分</t>
    <rPh sb="0" eb="2">
      <t>ヨウケン</t>
    </rPh>
    <rPh sb="2" eb="4">
      <t>クブン</t>
    </rPh>
    <phoneticPr fontId="3"/>
  </si>
  <si>
    <t>面　　積　　規　　模</t>
    <rPh sb="0" eb="1">
      <t>メン</t>
    </rPh>
    <rPh sb="3" eb="4">
      <t>セキ</t>
    </rPh>
    <rPh sb="6" eb="7">
      <t>キ</t>
    </rPh>
    <rPh sb="9" eb="10">
      <t>モ</t>
    </rPh>
    <phoneticPr fontId="4"/>
  </si>
  <si>
    <t>30a未満</t>
    <rPh sb="3" eb="5">
      <t>ミマン</t>
    </rPh>
    <phoneticPr fontId="4"/>
  </si>
  <si>
    <t>30a以上
50a未満</t>
    <rPh sb="3" eb="5">
      <t>イジョウ</t>
    </rPh>
    <rPh sb="9" eb="11">
      <t>ミマン</t>
    </rPh>
    <phoneticPr fontId="3"/>
  </si>
  <si>
    <t>50a以上
100a未満</t>
    <rPh sb="3" eb="5">
      <t>イジョウ</t>
    </rPh>
    <rPh sb="10" eb="12">
      <t>ミマン</t>
    </rPh>
    <phoneticPr fontId="4"/>
  </si>
  <si>
    <t>100a以上</t>
    <rPh sb="4" eb="6">
      <t>イジョウ</t>
    </rPh>
    <phoneticPr fontId="3"/>
  </si>
  <si>
    <t>鹿児島県</t>
    <rPh sb="0" eb="3">
      <t>カゴシマ</t>
    </rPh>
    <rPh sb="3" eb="4">
      <t>ケン</t>
    </rPh>
    <phoneticPr fontId="3"/>
  </si>
  <si>
    <t>B-1</t>
  </si>
  <si>
    <t>B-2</t>
  </si>
  <si>
    <t>B-3</t>
  </si>
  <si>
    <t>B-4</t>
  </si>
  <si>
    <t>小計</t>
    <rPh sb="0" eb="2">
      <t>ショウケイ</t>
    </rPh>
    <phoneticPr fontId="3"/>
  </si>
  <si>
    <t>伊佐姶良</t>
    <rPh sb="0" eb="2">
      <t>イサ</t>
    </rPh>
    <rPh sb="2" eb="4">
      <t>アイラ</t>
    </rPh>
    <phoneticPr fontId="3"/>
  </si>
  <si>
    <t>鹿児島県</t>
    <rPh sb="0" eb="4">
      <t>カゴシマケン</t>
    </rPh>
    <phoneticPr fontId="3"/>
  </si>
  <si>
    <t>鹿児島県合計</t>
    <rPh sb="0" eb="3">
      <t>カゴシマ</t>
    </rPh>
    <rPh sb="3" eb="4">
      <t>ケン</t>
    </rPh>
    <rPh sb="4" eb="5">
      <t>ゴウ</t>
    </rPh>
    <rPh sb="5" eb="6">
      <t>ケイ</t>
    </rPh>
    <phoneticPr fontId="4"/>
  </si>
  <si>
    <t>B-1</t>
    <phoneticPr fontId="4"/>
  </si>
  <si>
    <t>B-2</t>
    <phoneticPr fontId="4"/>
  </si>
  <si>
    <t>B-3</t>
    <phoneticPr fontId="4"/>
  </si>
  <si>
    <t>B-4</t>
    <phoneticPr fontId="4"/>
  </si>
  <si>
    <t>宮崎県</t>
    <rPh sb="0" eb="3">
      <t>ミヤザキケン</t>
    </rPh>
    <phoneticPr fontId="4"/>
  </si>
  <si>
    <t>宮崎県合計</t>
    <rPh sb="0" eb="3">
      <t>ミヤザキケン</t>
    </rPh>
    <rPh sb="3" eb="5">
      <t>ゴウケイ</t>
    </rPh>
    <phoneticPr fontId="3"/>
  </si>
  <si>
    <t>　総　合　計</t>
    <rPh sb="1" eb="2">
      <t>ソウ</t>
    </rPh>
    <rPh sb="3" eb="4">
      <t>ゴウ</t>
    </rPh>
    <rPh sb="5" eb="6">
      <t>ケイ</t>
    </rPh>
    <phoneticPr fontId="3"/>
  </si>
  <si>
    <t>（２）市町村別　要件区分別　面積規模別　生産者数</t>
    <rPh sb="3" eb="6">
      <t>シチョウソン</t>
    </rPh>
    <rPh sb="6" eb="7">
      <t>ベツ</t>
    </rPh>
    <rPh sb="8" eb="10">
      <t>ヨウケン</t>
    </rPh>
    <rPh sb="10" eb="12">
      <t>クブン</t>
    </rPh>
    <rPh sb="12" eb="13">
      <t>ベツ</t>
    </rPh>
    <rPh sb="14" eb="16">
      <t>メンセキ</t>
    </rPh>
    <rPh sb="16" eb="19">
      <t>キボベツ</t>
    </rPh>
    <rPh sb="20" eb="22">
      <t>セイサン</t>
    </rPh>
    <rPh sb="22" eb="23">
      <t>シャ</t>
    </rPh>
    <rPh sb="23" eb="24">
      <t>スウ</t>
    </rPh>
    <phoneticPr fontId="21"/>
  </si>
  <si>
    <t>（２）②</t>
    <phoneticPr fontId="3"/>
  </si>
  <si>
    <t>（注１）</t>
    <rPh sb="1" eb="2">
      <t>チュウ</t>
    </rPh>
    <phoneticPr fontId="3"/>
  </si>
  <si>
    <t>（注２）</t>
    <rPh sb="1" eb="2">
      <t>チュウ</t>
    </rPh>
    <phoneticPr fontId="3"/>
  </si>
  <si>
    <t>生産者は、居住する市町村で分類。</t>
    <rPh sb="0" eb="3">
      <t>セイサンシャ</t>
    </rPh>
    <rPh sb="5" eb="7">
      <t>キョジュウ</t>
    </rPh>
    <rPh sb="9" eb="12">
      <t>シチョウソン</t>
    </rPh>
    <rPh sb="13" eb="15">
      <t>ブンルイ</t>
    </rPh>
    <phoneticPr fontId="3"/>
  </si>
  <si>
    <t>（注３）</t>
    <rPh sb="1" eb="2">
      <t>チュウ</t>
    </rPh>
    <phoneticPr fontId="3"/>
  </si>
  <si>
    <t>表中の市町村以外に居住する生産者は、交付申請を行った市町村で分類。</t>
    <rPh sb="0" eb="1">
      <t>ヒョウ</t>
    </rPh>
    <rPh sb="1" eb="2">
      <t>チュウ</t>
    </rPh>
    <rPh sb="3" eb="6">
      <t>シチョウソン</t>
    </rPh>
    <rPh sb="6" eb="8">
      <t>イガイ</t>
    </rPh>
    <rPh sb="9" eb="11">
      <t>キョジュウ</t>
    </rPh>
    <rPh sb="13" eb="16">
      <t>セイサンシャ</t>
    </rPh>
    <rPh sb="20" eb="22">
      <t>シンセイ</t>
    </rPh>
    <rPh sb="23" eb="24">
      <t>オコナ</t>
    </rPh>
    <rPh sb="26" eb="29">
      <t>シチョウソン</t>
    </rPh>
    <phoneticPr fontId="3"/>
  </si>
  <si>
    <t>（交付決定ベース）</t>
  </si>
  <si>
    <t>平成27年産のでん粉原料用いも交付金の交付実績があった者で集計。</t>
  </si>
  <si>
    <t>平成28年03月31日</t>
  </si>
</sst>
</file>

<file path=xl/styles.xml><?xml version="1.0" encoding="utf-8"?>
<styleSheet xmlns="http://schemas.openxmlformats.org/spreadsheetml/2006/main">
  <numFmts count="7">
    <numFmt numFmtId="176" formatCode="_ #,##0;[Red]_ \-#,##0"/>
    <numFmt numFmtId="177" formatCode="#,##0_);[Red]\(#,##0\)"/>
    <numFmt numFmtId="178" formatCode="[$-411]ggge&quot;年&quot;m&quot;月&quot;d&quot;日&quot;;@"/>
    <numFmt numFmtId="179" formatCode="0.0%"/>
    <numFmt numFmtId="180" formatCode="#,##0_ ;[Red]\-#,##0\ "/>
    <numFmt numFmtId="181" formatCode="#,##0.0_ "/>
    <numFmt numFmtId="182" formatCode="#,##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MS UI Gothic"/>
      <family val="3"/>
      <charset val="128"/>
    </font>
    <font>
      <sz val="16"/>
      <name val="MS UI Gothic"/>
      <family val="3"/>
      <charset val="128"/>
    </font>
    <font>
      <sz val="20"/>
      <name val="MS UI Gothic"/>
      <family val="3"/>
      <charset val="128"/>
    </font>
    <font>
      <b/>
      <sz val="12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u/>
      <sz val="12"/>
      <name val="MS UI Gothic"/>
      <family val="3"/>
      <charset val="128"/>
    </font>
    <font>
      <i/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i/>
      <sz val="11"/>
      <name val="MS UI Gothic"/>
      <family val="3"/>
      <charset val="128"/>
    </font>
    <font>
      <b/>
      <sz val="14"/>
      <name val="ＭＳ ゴシック"/>
      <family val="3"/>
      <charset val="128"/>
    </font>
    <font>
      <sz val="11"/>
      <color theme="2" tint="-0.249977111117893"/>
      <name val="MS UI Gothic"/>
      <family val="3"/>
      <charset val="128"/>
    </font>
    <font>
      <b/>
      <sz val="11"/>
      <color theme="2" tint="-0.249977111117893"/>
      <name val="MS UI Gothic"/>
      <family val="3"/>
      <charset val="128"/>
    </font>
    <font>
      <sz val="14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2" applyFont="1" applyFill="1" applyBorder="1"/>
    <xf numFmtId="0" fontId="9" fillId="0" borderId="0" xfId="2" applyFont="1" applyFill="1" applyBorder="1"/>
    <xf numFmtId="176" fontId="9" fillId="0" borderId="0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right" vertical="center" justifyLastLine="1" shrinkToFit="1"/>
    </xf>
    <xf numFmtId="177" fontId="11" fillId="0" borderId="0" xfId="2" applyNumberFormat="1" applyFont="1" applyFill="1" applyBorder="1" applyAlignment="1">
      <alignment horizontal="right" vertical="top"/>
    </xf>
    <xf numFmtId="176" fontId="12" fillId="0" borderId="0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horizontal="right"/>
    </xf>
    <xf numFmtId="0" fontId="7" fillId="0" borderId="0" xfId="2" applyFont="1" applyFill="1"/>
    <xf numFmtId="176" fontId="7" fillId="0" borderId="8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177" fontId="7" fillId="0" borderId="0" xfId="2" applyNumberFormat="1" applyFont="1" applyFill="1" applyAlignment="1">
      <alignment horizontal="right"/>
    </xf>
    <xf numFmtId="178" fontId="13" fillId="0" borderId="0" xfId="2" quotePrefix="1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left" vertical="center"/>
    </xf>
    <xf numFmtId="176" fontId="7" fillId="0" borderId="5" xfId="2" applyNumberFormat="1" applyFont="1" applyFill="1" applyBorder="1" applyAlignment="1">
      <alignment horizontal="left" vertical="center"/>
    </xf>
    <xf numFmtId="0" fontId="15" fillId="0" borderId="0" xfId="2" applyFont="1" applyFill="1"/>
    <xf numFmtId="177" fontId="7" fillId="0" borderId="2" xfId="2" applyNumberFormat="1" applyFont="1" applyFill="1" applyBorder="1" applyAlignment="1">
      <alignment horizontal="center" vertical="center"/>
    </xf>
    <xf numFmtId="177" fontId="7" fillId="0" borderId="9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vertical="top"/>
    </xf>
    <xf numFmtId="0" fontId="18" fillId="0" borderId="0" xfId="2" applyFont="1" applyFill="1" applyBorder="1"/>
    <xf numFmtId="176" fontId="11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7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/>
    <xf numFmtId="177" fontId="7" fillId="0" borderId="2" xfId="1" applyNumberFormat="1" applyFont="1" applyFill="1" applyBorder="1" applyAlignment="1">
      <alignment vertical="center" shrinkToFit="1"/>
    </xf>
    <xf numFmtId="177" fontId="7" fillId="0" borderId="2" xfId="1" applyNumberFormat="1" applyFont="1" applyFill="1" applyBorder="1" applyAlignment="1">
      <alignment vertical="center"/>
    </xf>
    <xf numFmtId="177" fontId="15" fillId="0" borderId="15" xfId="1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7" fontId="7" fillId="0" borderId="38" xfId="2" applyNumberFormat="1" applyFont="1" applyFill="1" applyBorder="1" applyAlignment="1">
      <alignment horizontal="center" vertical="center"/>
    </xf>
    <xf numFmtId="177" fontId="7" fillId="0" borderId="38" xfId="1" applyNumberFormat="1" applyFont="1" applyFill="1" applyBorder="1" applyAlignment="1">
      <alignment vertical="center"/>
    </xf>
    <xf numFmtId="177" fontId="15" fillId="0" borderId="39" xfId="1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vertical="center"/>
    </xf>
    <xf numFmtId="177" fontId="15" fillId="0" borderId="16" xfId="1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horizontal="left" vertical="center"/>
    </xf>
    <xf numFmtId="176" fontId="7" fillId="0" borderId="4" xfId="2" applyNumberFormat="1" applyFont="1" applyFill="1" applyBorder="1" applyAlignment="1">
      <alignment horizontal="left" vertical="center"/>
    </xf>
    <xf numFmtId="176" fontId="7" fillId="0" borderId="6" xfId="2" applyNumberFormat="1" applyFont="1" applyFill="1" applyBorder="1" applyAlignment="1">
      <alignment horizontal="left" vertical="center"/>
    </xf>
    <xf numFmtId="176" fontId="7" fillId="0" borderId="7" xfId="2" applyNumberFormat="1" applyFont="1" applyFill="1" applyBorder="1" applyAlignment="1">
      <alignment horizontal="left" vertical="center"/>
    </xf>
    <xf numFmtId="176" fontId="7" fillId="0" borderId="8" xfId="2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vertical="center"/>
    </xf>
    <xf numFmtId="177" fontId="15" fillId="0" borderId="17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 shrinkToFit="1"/>
    </xf>
    <xf numFmtId="177" fontId="7" fillId="0" borderId="38" xfId="1" applyNumberFormat="1" applyFont="1" applyFill="1" applyBorder="1" applyAlignment="1">
      <alignment vertical="center" shrinkToFit="1"/>
    </xf>
    <xf numFmtId="176" fontId="7" fillId="5" borderId="5" xfId="2" applyNumberFormat="1" applyFont="1" applyFill="1" applyBorder="1" applyAlignment="1">
      <alignment horizontal="left" vertical="center"/>
    </xf>
    <xf numFmtId="176" fontId="7" fillId="5" borderId="3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176" fontId="7" fillId="5" borderId="5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176" fontId="7" fillId="5" borderId="7" xfId="2" applyNumberFormat="1" applyFont="1" applyFill="1" applyBorder="1" applyAlignment="1">
      <alignment vertical="center"/>
    </xf>
    <xf numFmtId="177" fontId="7" fillId="0" borderId="41" xfId="1" applyNumberFormat="1" applyFont="1" applyFill="1" applyBorder="1" applyAlignment="1">
      <alignment vertical="center" shrinkToFit="1"/>
    </xf>
    <xf numFmtId="0" fontId="7" fillId="5" borderId="5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176" fontId="7" fillId="0" borderId="14" xfId="2" applyNumberFormat="1" applyFont="1" applyFill="1" applyBorder="1" applyAlignment="1">
      <alignment vertical="center"/>
    </xf>
    <xf numFmtId="177" fontId="7" fillId="0" borderId="13" xfId="1" applyNumberFormat="1" applyFont="1" applyFill="1" applyBorder="1" applyAlignment="1">
      <alignment vertical="center" shrinkToFit="1"/>
    </xf>
    <xf numFmtId="177" fontId="15" fillId="0" borderId="21" xfId="1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7" xfId="2" applyNumberFormat="1" applyFont="1" applyFill="1" applyBorder="1" applyAlignment="1">
      <alignment vertical="center"/>
    </xf>
    <xf numFmtId="177" fontId="7" fillId="0" borderId="42" xfId="2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176" fontId="7" fillId="0" borderId="20" xfId="2" applyNumberFormat="1" applyFont="1" applyFill="1" applyBorder="1" applyAlignment="1">
      <alignment vertical="center"/>
    </xf>
    <xf numFmtId="177" fontId="7" fillId="0" borderId="20" xfId="1" applyNumberFormat="1" applyFont="1" applyFill="1" applyBorder="1" applyAlignment="1">
      <alignment vertical="center" shrinkToFit="1"/>
    </xf>
    <xf numFmtId="177" fontId="7" fillId="0" borderId="42" xfId="1" applyNumberFormat="1" applyFont="1" applyFill="1" applyBorder="1" applyAlignment="1">
      <alignment vertical="center" shrinkToFit="1"/>
    </xf>
    <xf numFmtId="177" fontId="7" fillId="0" borderId="42" xfId="1" applyNumberFormat="1" applyFont="1" applyFill="1" applyBorder="1" applyAlignment="1">
      <alignment vertical="center"/>
    </xf>
    <xf numFmtId="177" fontId="15" fillId="0" borderId="45" xfId="1" applyNumberFormat="1" applyFont="1" applyFill="1" applyBorder="1" applyAlignment="1">
      <alignment vertical="center"/>
    </xf>
    <xf numFmtId="176" fontId="7" fillId="0" borderId="24" xfId="2" applyNumberFormat="1" applyFont="1" applyFill="1" applyBorder="1" applyAlignment="1">
      <alignment vertical="center"/>
    </xf>
    <xf numFmtId="176" fontId="7" fillId="0" borderId="23" xfId="2" applyNumberFormat="1" applyFont="1" applyFill="1" applyBorder="1" applyAlignment="1">
      <alignment vertical="center"/>
    </xf>
    <xf numFmtId="177" fontId="7" fillId="0" borderId="48" xfId="1" applyNumberFormat="1" applyFont="1" applyFill="1" applyBorder="1" applyAlignment="1">
      <alignment vertical="center" shrinkToFit="1"/>
    </xf>
    <xf numFmtId="177" fontId="15" fillId="0" borderId="49" xfId="1" applyNumberFormat="1" applyFont="1" applyFill="1" applyBorder="1" applyAlignment="1">
      <alignment vertical="center" shrinkToFit="1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7" xfId="2" applyFont="1" applyFill="1" applyBorder="1" applyAlignment="1"/>
    <xf numFmtId="0" fontId="7" fillId="0" borderId="6" xfId="2" applyFont="1" applyFill="1" applyBorder="1" applyAlignment="1"/>
    <xf numFmtId="181" fontId="7" fillId="0" borderId="0" xfId="2" applyNumberFormat="1" applyFont="1" applyFill="1"/>
    <xf numFmtId="177" fontId="15" fillId="0" borderId="32" xfId="1" applyNumberFormat="1" applyFont="1" applyFill="1" applyBorder="1" applyAlignment="1">
      <alignment vertical="center"/>
    </xf>
    <xf numFmtId="177" fontId="7" fillId="3" borderId="9" xfId="2" applyNumberFormat="1" applyFont="1" applyFill="1" applyBorder="1" applyAlignment="1">
      <alignment horizontal="center" vertical="center"/>
    </xf>
    <xf numFmtId="177" fontId="7" fillId="3" borderId="9" xfId="1" applyNumberFormat="1" applyFont="1" applyFill="1" applyBorder="1" applyAlignment="1">
      <alignment vertical="center" shrinkToFit="1"/>
    </xf>
    <xf numFmtId="177" fontId="15" fillId="3" borderId="38" xfId="1" applyNumberFormat="1" applyFont="1" applyFill="1" applyBorder="1" applyAlignment="1">
      <alignment vertical="center" shrinkToFit="1"/>
    </xf>
    <xf numFmtId="177" fontId="18" fillId="0" borderId="0" xfId="2" applyNumberFormat="1" applyFont="1" applyFill="1"/>
    <xf numFmtId="177" fontId="7" fillId="3" borderId="38" xfId="2" applyNumberFormat="1" applyFont="1" applyFill="1" applyBorder="1" applyAlignment="1">
      <alignment horizontal="center" vertical="center"/>
    </xf>
    <xf numFmtId="177" fontId="7" fillId="3" borderId="38" xfId="1" applyNumberFormat="1" applyFont="1" applyFill="1" applyBorder="1" applyAlignment="1">
      <alignment vertical="center" shrinkToFit="1"/>
    </xf>
    <xf numFmtId="177" fontId="7" fillId="3" borderId="40" xfId="2" applyNumberFormat="1" applyFont="1" applyFill="1" applyBorder="1" applyAlignment="1">
      <alignment horizontal="center" vertical="center"/>
    </xf>
    <xf numFmtId="0" fontId="7" fillId="3" borderId="0" xfId="2" applyFont="1" applyFill="1" applyBorder="1"/>
    <xf numFmtId="177" fontId="7" fillId="3" borderId="42" xfId="1" applyNumberFormat="1" applyFont="1" applyFill="1" applyBorder="1" applyAlignment="1">
      <alignment vertical="center"/>
    </xf>
    <xf numFmtId="177" fontId="15" fillId="3" borderId="19" xfId="1" applyNumberFormat="1" applyFont="1" applyFill="1" applyBorder="1" applyAlignment="1">
      <alignment vertical="center"/>
    </xf>
    <xf numFmtId="176" fontId="15" fillId="3" borderId="23" xfId="2" applyNumberFormat="1" applyFont="1" applyFill="1" applyBorder="1" applyAlignment="1">
      <alignment horizontal="center" vertical="center"/>
    </xf>
    <xf numFmtId="179" fontId="14" fillId="3" borderId="48" xfId="1" applyNumberFormat="1" applyFont="1" applyFill="1" applyBorder="1" applyAlignment="1">
      <alignment vertical="center"/>
    </xf>
    <xf numFmtId="9" fontId="16" fillId="3" borderId="49" xfId="1" applyNumberFormat="1" applyFont="1" applyFill="1" applyBorder="1" applyAlignment="1">
      <alignment vertical="center"/>
    </xf>
    <xf numFmtId="182" fontId="7" fillId="0" borderId="9" xfId="1" applyNumberFormat="1" applyFont="1" applyFill="1" applyBorder="1" applyAlignment="1">
      <alignment vertical="center" shrinkToFit="1"/>
    </xf>
    <xf numFmtId="182" fontId="7" fillId="0" borderId="9" xfId="1" applyNumberFormat="1" applyFont="1" applyFill="1" applyBorder="1" applyAlignment="1">
      <alignment vertical="center"/>
    </xf>
    <xf numFmtId="182" fontId="15" fillId="0" borderId="16" xfId="1" applyNumberFormat="1" applyFont="1" applyFill="1" applyBorder="1" applyAlignment="1">
      <alignment vertical="center"/>
    </xf>
    <xf numFmtId="182" fontId="7" fillId="0" borderId="38" xfId="1" applyNumberFormat="1" applyFont="1" applyFill="1" applyBorder="1" applyAlignment="1">
      <alignment vertical="center" shrinkToFit="1"/>
    </xf>
    <xf numFmtId="182" fontId="7" fillId="0" borderId="38" xfId="1" applyNumberFormat="1" applyFont="1" applyFill="1" applyBorder="1" applyAlignment="1">
      <alignment vertical="center"/>
    </xf>
    <xf numFmtId="182" fontId="15" fillId="0" borderId="39" xfId="1" applyNumberFormat="1" applyFont="1" applyFill="1" applyBorder="1" applyAlignment="1">
      <alignment vertical="center"/>
    </xf>
    <xf numFmtId="0" fontId="7" fillId="0" borderId="5" xfId="2" applyFont="1" applyFill="1" applyBorder="1"/>
    <xf numFmtId="0" fontId="7" fillId="0" borderId="3" xfId="2" applyFont="1" applyFill="1" applyBorder="1" applyAlignment="1">
      <alignment vertical="center"/>
    </xf>
    <xf numFmtId="0" fontId="7" fillId="0" borderId="4" xfId="2" applyFont="1" applyFill="1" applyBorder="1"/>
    <xf numFmtId="182" fontId="7" fillId="0" borderId="2" xfId="1" applyNumberFormat="1" applyFont="1" applyFill="1" applyBorder="1" applyAlignment="1">
      <alignment vertical="center" shrinkToFit="1"/>
    </xf>
    <xf numFmtId="182" fontId="7" fillId="0" borderId="2" xfId="1" applyNumberFormat="1" applyFont="1" applyFill="1" applyBorder="1" applyAlignment="1">
      <alignment vertical="center"/>
    </xf>
    <xf numFmtId="182" fontId="15" fillId="0" borderId="15" xfId="1" applyNumberFormat="1" applyFont="1" applyFill="1" applyBorder="1" applyAlignment="1">
      <alignment vertical="center"/>
    </xf>
    <xf numFmtId="182" fontId="15" fillId="0" borderId="17" xfId="1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horizontal="left" vertical="center" shrinkToFit="1"/>
    </xf>
    <xf numFmtId="0" fontId="18" fillId="0" borderId="0" xfId="2" applyFont="1" applyFill="1" applyAlignment="1">
      <alignment vertical="center"/>
    </xf>
    <xf numFmtId="176" fontId="7" fillId="0" borderId="5" xfId="2" applyNumberFormat="1" applyFont="1" applyFill="1" applyBorder="1" applyAlignment="1">
      <alignment horizontal="left" vertical="center" shrinkToFit="1"/>
    </xf>
    <xf numFmtId="176" fontId="7" fillId="0" borderId="6" xfId="2" applyNumberFormat="1" applyFont="1" applyFill="1" applyBorder="1" applyAlignment="1">
      <alignment horizontal="left" vertical="center" shrinkToFit="1"/>
    </xf>
    <xf numFmtId="176" fontId="7" fillId="0" borderId="7" xfId="2" applyNumberFormat="1" applyFont="1" applyFill="1" applyBorder="1" applyAlignment="1">
      <alignment horizontal="left" vertical="center" shrinkToFit="1"/>
    </xf>
    <xf numFmtId="0" fontId="7" fillId="0" borderId="7" xfId="2" applyFont="1" applyFill="1" applyBorder="1"/>
    <xf numFmtId="0" fontId="7" fillId="0" borderId="5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6" xfId="2" applyFont="1" applyFill="1" applyBorder="1"/>
    <xf numFmtId="0" fontId="7" fillId="0" borderId="4" xfId="2" applyFont="1" applyFill="1" applyBorder="1" applyAlignment="1">
      <alignment horizontal="left" vertical="center"/>
    </xf>
    <xf numFmtId="182" fontId="7" fillId="0" borderId="20" xfId="1" applyNumberFormat="1" applyFont="1" applyFill="1" applyBorder="1" applyAlignment="1">
      <alignment vertical="center"/>
    </xf>
    <xf numFmtId="182" fontId="15" fillId="0" borderId="21" xfId="1" applyNumberFormat="1" applyFont="1" applyFill="1" applyBorder="1" applyAlignment="1">
      <alignment vertical="center"/>
    </xf>
    <xf numFmtId="177" fontId="7" fillId="4" borderId="2" xfId="2" applyNumberFormat="1" applyFont="1" applyFill="1" applyBorder="1" applyAlignment="1">
      <alignment horizontal="center" vertical="center"/>
    </xf>
    <xf numFmtId="182" fontId="7" fillId="4" borderId="2" xfId="1" applyNumberFormat="1" applyFont="1" applyFill="1" applyBorder="1" applyAlignment="1">
      <alignment vertical="center"/>
    </xf>
    <xf numFmtId="182" fontId="15" fillId="4" borderId="15" xfId="1" applyNumberFormat="1" applyFont="1" applyFill="1" applyBorder="1" applyAlignment="1">
      <alignment vertical="center"/>
    </xf>
    <xf numFmtId="177" fontId="7" fillId="4" borderId="38" xfId="2" applyNumberFormat="1" applyFont="1" applyFill="1" applyBorder="1" applyAlignment="1">
      <alignment horizontal="center" vertical="center"/>
    </xf>
    <xf numFmtId="182" fontId="7" fillId="4" borderId="38" xfId="1" applyNumberFormat="1" applyFont="1" applyFill="1" applyBorder="1" applyAlignment="1">
      <alignment vertical="center"/>
    </xf>
    <xf numFmtId="182" fontId="15" fillId="4" borderId="39" xfId="1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180" fontId="18" fillId="0" borderId="0" xfId="2" applyNumberFormat="1" applyFont="1" applyFill="1"/>
    <xf numFmtId="0" fontId="7" fillId="4" borderId="8" xfId="0" applyFont="1" applyFill="1" applyBorder="1" applyAlignment="1">
      <alignment vertical="center"/>
    </xf>
    <xf numFmtId="179" fontId="14" fillId="4" borderId="40" xfId="1" applyNumberFormat="1" applyFont="1" applyFill="1" applyBorder="1" applyAlignment="1">
      <alignment vertical="center"/>
    </xf>
    <xf numFmtId="9" fontId="16" fillId="4" borderId="45" xfId="1" applyNumberFormat="1" applyFont="1" applyFill="1" applyBorder="1" applyAlignment="1">
      <alignment vertical="center"/>
    </xf>
    <xf numFmtId="177" fontId="15" fillId="2" borderId="9" xfId="2" applyNumberFormat="1" applyFont="1" applyFill="1" applyBorder="1" applyAlignment="1">
      <alignment horizontal="center" vertical="center"/>
    </xf>
    <xf numFmtId="182" fontId="15" fillId="2" borderId="9" xfId="1" applyNumberFormat="1" applyFont="1" applyFill="1" applyBorder="1" applyAlignment="1">
      <alignment vertical="center"/>
    </xf>
    <xf numFmtId="182" fontId="15" fillId="2" borderId="16" xfId="1" applyNumberFormat="1" applyFont="1" applyFill="1" applyBorder="1" applyAlignment="1">
      <alignment vertical="center"/>
    </xf>
    <xf numFmtId="0" fontId="19" fillId="0" borderId="0" xfId="2" applyFont="1" applyFill="1"/>
    <xf numFmtId="177" fontId="15" fillId="2" borderId="38" xfId="2" applyNumberFormat="1" applyFont="1" applyFill="1" applyBorder="1" applyAlignment="1">
      <alignment horizontal="center" vertical="center"/>
    </xf>
    <xf numFmtId="182" fontId="15" fillId="2" borderId="38" xfId="1" applyNumberFormat="1" applyFont="1" applyFill="1" applyBorder="1" applyAlignment="1">
      <alignment vertical="center"/>
    </xf>
    <xf numFmtId="182" fontId="15" fillId="2" borderId="39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82" fontId="15" fillId="2" borderId="42" xfId="2" applyNumberFormat="1" applyFont="1" applyFill="1" applyBorder="1" applyAlignment="1">
      <alignment horizontal="right" vertical="center"/>
    </xf>
    <xf numFmtId="182" fontId="15" fillId="2" borderId="19" xfId="2" applyNumberFormat="1" applyFont="1" applyFill="1" applyBorder="1" applyAlignment="1">
      <alignment horizontal="right" vertical="center"/>
    </xf>
    <xf numFmtId="0" fontId="15" fillId="2" borderId="23" xfId="0" applyFont="1" applyFill="1" applyBorder="1" applyAlignment="1">
      <alignment vertical="center"/>
    </xf>
    <xf numFmtId="179" fontId="16" fillId="2" borderId="48" xfId="2" applyNumberFormat="1" applyFont="1" applyFill="1" applyBorder="1" applyAlignment="1">
      <alignment horizontal="right" vertical="center"/>
    </xf>
    <xf numFmtId="9" fontId="16" fillId="2" borderId="49" xfId="2" applyNumberFormat="1" applyFont="1" applyFill="1" applyBorder="1" applyAlignment="1">
      <alignment horizontal="right" vertical="center"/>
    </xf>
    <xf numFmtId="0" fontId="11" fillId="0" borderId="0" xfId="2" applyFont="1" applyFill="1"/>
    <xf numFmtId="0" fontId="20" fillId="0" borderId="0" xfId="4" applyFont="1">
      <alignment vertical="center"/>
    </xf>
    <xf numFmtId="0" fontId="22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7" fontId="7" fillId="0" borderId="12" xfId="2" applyNumberFormat="1" applyFont="1" applyFill="1" applyBorder="1" applyAlignment="1">
      <alignment horizontal="center" vertical="center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/>
    </xf>
    <xf numFmtId="177" fontId="15" fillId="0" borderId="18" xfId="1" applyNumberFormat="1" applyFont="1" applyFill="1" applyBorder="1" applyAlignment="1">
      <alignment vertical="center"/>
    </xf>
    <xf numFmtId="176" fontId="7" fillId="0" borderId="1" xfId="2" applyNumberFormat="1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6" fontId="7" fillId="0" borderId="5" xfId="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7" fontId="7" fillId="0" borderId="27" xfId="2" applyNumberFormat="1" applyFont="1" applyFill="1" applyBorder="1" applyAlignment="1">
      <alignment horizontal="center" vertical="center"/>
    </xf>
    <xf numFmtId="177" fontId="7" fillId="0" borderId="28" xfId="2" applyNumberFormat="1" applyFont="1" applyFill="1" applyBorder="1" applyAlignment="1">
      <alignment horizontal="center" vertical="center"/>
    </xf>
    <xf numFmtId="177" fontId="7" fillId="0" borderId="35" xfId="2" applyNumberFormat="1" applyFont="1" applyFill="1" applyBorder="1" applyAlignment="1">
      <alignment horizontal="center" vertical="center"/>
    </xf>
    <xf numFmtId="177" fontId="15" fillId="0" borderId="18" xfId="2" applyNumberFormat="1" applyFont="1" applyFill="1" applyBorder="1" applyAlignment="1">
      <alignment horizontal="center" vertical="center"/>
    </xf>
    <xf numFmtId="177" fontId="15" fillId="0" borderId="16" xfId="2" applyNumberFormat="1" applyFont="1" applyFill="1" applyBorder="1" applyAlignment="1">
      <alignment horizontal="center" vertical="center"/>
    </xf>
    <xf numFmtId="177" fontId="15" fillId="0" borderId="17" xfId="2" applyNumberFormat="1" applyFont="1" applyFill="1" applyBorder="1" applyAlignment="1">
      <alignment horizontal="center" vertical="center"/>
    </xf>
    <xf numFmtId="177" fontId="7" fillId="0" borderId="20" xfId="2" applyNumberFormat="1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vertical="center" wrapText="1"/>
    </xf>
    <xf numFmtId="177" fontId="7" fillId="0" borderId="2" xfId="2" applyNumberFormat="1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vertical="center" wrapText="1"/>
    </xf>
    <xf numFmtId="177" fontId="7" fillId="0" borderId="20" xfId="2" applyNumberFormat="1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textRotation="255"/>
    </xf>
    <xf numFmtId="0" fontId="7" fillId="4" borderId="26" xfId="2" applyFont="1" applyFill="1" applyBorder="1" applyAlignment="1">
      <alignment horizontal="center" vertical="center" textRotation="255"/>
    </xf>
    <xf numFmtId="0" fontId="7" fillId="4" borderId="26" xfId="0" applyFont="1" applyFill="1" applyBorder="1" applyAlignment="1">
      <alignment vertical="center" textRotation="255"/>
    </xf>
    <xf numFmtId="0" fontId="7" fillId="4" borderId="50" xfId="0" applyFont="1" applyFill="1" applyBorder="1" applyAlignment="1">
      <alignment vertical="center" textRotation="255"/>
    </xf>
    <xf numFmtId="176" fontId="7" fillId="0" borderId="5" xfId="2" applyNumberFormat="1" applyFont="1" applyFill="1" applyBorder="1" applyAlignment="1">
      <alignment horizontal="distributed" vertical="center" textRotation="255"/>
    </xf>
    <xf numFmtId="0" fontId="7" fillId="0" borderId="5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vertical="center" textRotation="255"/>
    </xf>
    <xf numFmtId="0" fontId="7" fillId="4" borderId="22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5" fillId="2" borderId="26" xfId="2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9" fontId="17" fillId="0" borderId="33" xfId="2" applyNumberFormat="1" applyFont="1" applyFill="1" applyBorder="1" applyAlignment="1">
      <alignment horizontal="center" vertical="center"/>
    </xf>
    <xf numFmtId="49" fontId="17" fillId="0" borderId="34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 wrapText="1"/>
    </xf>
    <xf numFmtId="0" fontId="7" fillId="3" borderId="37" xfId="2" applyFont="1" applyFill="1" applyBorder="1" applyAlignment="1">
      <alignment horizontal="center" vertical="center" textRotation="255"/>
    </xf>
    <xf numFmtId="0" fontId="7" fillId="3" borderId="30" xfId="2" applyFont="1" applyFill="1" applyBorder="1" applyAlignment="1">
      <alignment horizontal="center" vertical="center" textRotation="255"/>
    </xf>
    <xf numFmtId="0" fontId="7" fillId="3" borderId="30" xfId="0" applyFont="1" applyFill="1" applyBorder="1" applyAlignment="1">
      <alignment horizontal="center" vertical="center" textRotation="255"/>
    </xf>
    <xf numFmtId="0" fontId="7" fillId="3" borderId="46" xfId="0" applyFont="1" applyFill="1" applyBorder="1" applyAlignment="1">
      <alignment horizontal="center" vertical="center" textRotation="255"/>
    </xf>
    <xf numFmtId="0" fontId="7" fillId="0" borderId="3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 vertical="center" textRotation="255"/>
    </xf>
    <xf numFmtId="0" fontId="7" fillId="0" borderId="7" xfId="0" applyFont="1" applyBorder="1" applyAlignment="1">
      <alignment vertical="center" textRotation="255"/>
    </xf>
    <xf numFmtId="0" fontId="7" fillId="0" borderId="3" xfId="2" applyFont="1" applyFill="1" applyBorder="1" applyAlignment="1">
      <alignment vertical="center" textRotation="255"/>
    </xf>
    <xf numFmtId="0" fontId="7" fillId="0" borderId="5" xfId="0" applyFont="1" applyBorder="1" applyAlignment="1">
      <alignment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7" fillId="0" borderId="47" xfId="0" applyFont="1" applyFill="1" applyBorder="1" applyAlignment="1">
      <alignment horizontal="center" vertical="center" textRotation="255"/>
    </xf>
    <xf numFmtId="0" fontId="7" fillId="3" borderId="26" xfId="0" applyFont="1" applyFill="1" applyBorder="1" applyAlignment="1">
      <alignment horizontal="center" vertical="center" textRotation="255"/>
    </xf>
    <xf numFmtId="0" fontId="7" fillId="3" borderId="31" xfId="0" applyFont="1" applyFill="1" applyBorder="1" applyAlignment="1">
      <alignment horizontal="center" vertical="center" textRotation="255"/>
    </xf>
    <xf numFmtId="0" fontId="7" fillId="0" borderId="10" xfId="2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7" xfId="2" applyFont="1" applyFill="1" applyBorder="1" applyAlignment="1">
      <alignment horizontal="center" vertical="center" textRotation="255"/>
    </xf>
    <xf numFmtId="176" fontId="7" fillId="3" borderId="0" xfId="2" applyNumberFormat="1" applyFont="1" applyFill="1" applyBorder="1" applyAlignment="1">
      <alignment horizontal="center" vertical="center"/>
    </xf>
    <xf numFmtId="176" fontId="7" fillId="3" borderId="24" xfId="2" applyNumberFormat="1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</cellXfs>
  <cellStyles count="8">
    <cellStyle name="桁区切り" xfId="1" builtinId="6"/>
    <cellStyle name="桁区切り 2" xfId="6"/>
    <cellStyle name="標準" xfId="0" builtinId="0"/>
    <cellStyle name="標準 2" xfId="4"/>
    <cellStyle name="標準 2 2" xfId="7"/>
    <cellStyle name="標準 3" xfId="5"/>
    <cellStyle name="標準_いも進捗状況（事務所打合せ用）19.7.19" xfId="2"/>
    <cellStyle name="湪戀恽X" xfId="3"/>
  </cellStyles>
  <dxfs count="2"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1"/>
      </font>
    </dxf>
  </dxfs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4"/>
  <sheetViews>
    <sheetView showZeros="0" tabSelected="1" zoomScaleNormal="100" zoomScaleSheetLayoutView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65" sqref="F65"/>
    </sheetView>
  </sheetViews>
  <sheetFormatPr defaultRowHeight="14.25"/>
  <cols>
    <col min="1" max="1" width="5.25" style="8" customWidth="1" collapsed="1"/>
    <col min="2" max="2" width="6.375" style="8" customWidth="1" collapsed="1"/>
    <col min="3" max="3" width="3.375" style="8" customWidth="1" collapsed="1"/>
    <col min="4" max="4" width="11.5" style="8" customWidth="1" collapsed="1"/>
    <col min="5" max="5" width="9.5" style="146" bestFit="1" customWidth="1" collapsed="1"/>
    <col min="6" max="9" width="13.375" style="12" customWidth="1" collapsed="1"/>
    <col min="10" max="10" width="15.125" style="12" customWidth="1" collapsed="1"/>
    <col min="11" max="11" width="11.25" style="86" customWidth="1" collapsed="1"/>
    <col min="12" max="12" width="3" style="8" customWidth="1" collapsed="1"/>
    <col min="13" max="13" width="12.375" style="8" bestFit="1" customWidth="1" collapsed="1"/>
    <col min="14" max="14" width="5.375" customWidth="1" collapsed="1"/>
    <col min="15" max="16384" width="9" style="8" collapsed="1"/>
  </cols>
  <sheetData>
    <row r="1" spans="1:13" s="1" customFormat="1" ht="19.5" thickBot="1">
      <c r="A1" s="147" t="s">
        <v>69</v>
      </c>
      <c r="B1" s="19"/>
      <c r="C1" s="19"/>
      <c r="D1" s="19"/>
      <c r="E1" s="19"/>
      <c r="F1" s="19"/>
      <c r="G1" s="19"/>
      <c r="H1" s="19"/>
      <c r="I1" s="198" t="s">
        <v>70</v>
      </c>
      <c r="J1" s="199"/>
      <c r="K1" s="20"/>
    </row>
    <row r="2" spans="1:13" s="1" customFormat="1" ht="24">
      <c r="A2" s="2"/>
      <c r="B2" s="2"/>
      <c r="C2" s="3"/>
      <c r="D2" s="3"/>
      <c r="E2" s="21"/>
      <c r="F2" s="4"/>
      <c r="G2" s="4"/>
      <c r="H2" s="4"/>
      <c r="I2" s="4"/>
      <c r="J2" s="5" t="s">
        <v>76</v>
      </c>
      <c r="K2" s="20"/>
    </row>
    <row r="3" spans="1:13" s="1" customFormat="1" ht="17.25">
      <c r="C3" s="6"/>
      <c r="D3" s="6"/>
      <c r="E3" s="22"/>
      <c r="F3" s="4"/>
      <c r="H3" s="7"/>
      <c r="J3" s="13" t="s">
        <v>78</v>
      </c>
      <c r="K3" s="20"/>
    </row>
    <row r="4" spans="1:13" s="1" customFormat="1" ht="18" thickBot="1">
      <c r="C4" s="6"/>
      <c r="D4" s="6"/>
      <c r="E4" s="22"/>
      <c r="F4" s="4"/>
      <c r="G4" s="4"/>
      <c r="H4" s="7"/>
      <c r="I4" s="7"/>
      <c r="J4" s="23" t="s">
        <v>46</v>
      </c>
      <c r="K4" s="24"/>
      <c r="L4" s="25"/>
      <c r="M4" s="25"/>
    </row>
    <row r="5" spans="1:13" ht="13.5">
      <c r="A5" s="219" t="s">
        <v>0</v>
      </c>
      <c r="B5" s="222" t="s">
        <v>1</v>
      </c>
      <c r="C5" s="161" t="s">
        <v>2</v>
      </c>
      <c r="D5" s="162"/>
      <c r="E5" s="167" t="s">
        <v>47</v>
      </c>
      <c r="F5" s="170" t="s">
        <v>48</v>
      </c>
      <c r="G5" s="171"/>
      <c r="H5" s="171"/>
      <c r="I5" s="172"/>
      <c r="J5" s="173" t="s">
        <v>3</v>
      </c>
      <c r="K5" s="26"/>
    </row>
    <row r="6" spans="1:13" ht="13.5">
      <c r="A6" s="220"/>
      <c r="B6" s="223"/>
      <c r="C6" s="163"/>
      <c r="D6" s="164"/>
      <c r="E6" s="168"/>
      <c r="F6" s="176" t="s">
        <v>49</v>
      </c>
      <c r="G6" s="178" t="s">
        <v>50</v>
      </c>
      <c r="H6" s="180" t="s">
        <v>51</v>
      </c>
      <c r="I6" s="200" t="s">
        <v>52</v>
      </c>
      <c r="J6" s="174"/>
      <c r="K6" s="26"/>
    </row>
    <row r="7" spans="1:13" ht="13.5">
      <c r="A7" s="221"/>
      <c r="B7" s="224"/>
      <c r="C7" s="165"/>
      <c r="D7" s="166"/>
      <c r="E7" s="169"/>
      <c r="F7" s="177"/>
      <c r="G7" s="179"/>
      <c r="H7" s="177"/>
      <c r="I7" s="179"/>
      <c r="J7" s="175"/>
      <c r="K7" s="26"/>
    </row>
    <row r="8" spans="1:13" ht="13.5">
      <c r="A8" s="201" t="s">
        <v>53</v>
      </c>
      <c r="B8" s="205" t="s">
        <v>4</v>
      </c>
      <c r="C8" s="14" t="s">
        <v>9</v>
      </c>
      <c r="D8" s="14"/>
      <c r="E8" s="17" t="s">
        <v>54</v>
      </c>
      <c r="F8" s="27">
        <v>0</v>
      </c>
      <c r="G8" s="27">
        <v>0</v>
      </c>
      <c r="H8" s="28">
        <v>0</v>
      </c>
      <c r="I8" s="28">
        <v>1</v>
      </c>
      <c r="J8" s="29">
        <f>SUM(F8:I8)</f>
        <v>1</v>
      </c>
      <c r="K8" s="26"/>
    </row>
    <row r="9" spans="1:13" ht="13.5">
      <c r="A9" s="202"/>
      <c r="B9" s="206"/>
      <c r="C9" s="30"/>
      <c r="D9" s="31"/>
      <c r="E9" s="32" t="s">
        <v>55</v>
      </c>
      <c r="F9" s="33">
        <v>1</v>
      </c>
      <c r="G9" s="33">
        <v>0</v>
      </c>
      <c r="H9" s="33">
        <v>10</v>
      </c>
      <c r="I9" s="33">
        <v>3</v>
      </c>
      <c r="J9" s="34">
        <f t="shared" ref="J9:J62" si="0">SUM(F9:I9)</f>
        <v>14</v>
      </c>
      <c r="K9" s="26"/>
    </row>
    <row r="10" spans="1:13" ht="13.5">
      <c r="A10" s="202"/>
      <c r="B10" s="206"/>
      <c r="C10" s="30"/>
      <c r="D10" s="31"/>
      <c r="E10" s="32" t="s">
        <v>56</v>
      </c>
      <c r="F10" s="33">
        <v>13</v>
      </c>
      <c r="G10" s="33">
        <v>3</v>
      </c>
      <c r="H10" s="33">
        <v>0</v>
      </c>
      <c r="I10" s="33">
        <v>0</v>
      </c>
      <c r="J10" s="34">
        <f t="shared" si="0"/>
        <v>16</v>
      </c>
      <c r="K10" s="26"/>
    </row>
    <row r="11" spans="1:13" ht="13.5">
      <c r="A11" s="202"/>
      <c r="B11" s="206"/>
      <c r="C11" s="30"/>
      <c r="D11" s="31"/>
      <c r="E11" s="32" t="s">
        <v>57</v>
      </c>
      <c r="F11" s="33">
        <v>6</v>
      </c>
      <c r="G11" s="33">
        <v>1</v>
      </c>
      <c r="H11" s="33">
        <v>0</v>
      </c>
      <c r="I11" s="33">
        <v>0</v>
      </c>
      <c r="J11" s="34">
        <f t="shared" si="0"/>
        <v>7</v>
      </c>
      <c r="K11" s="26"/>
    </row>
    <row r="12" spans="1:13" ht="13.5">
      <c r="A12" s="202"/>
      <c r="B12" s="206"/>
      <c r="C12" s="30"/>
      <c r="D12" s="31"/>
      <c r="E12" s="35" t="s">
        <v>58</v>
      </c>
      <c r="F12" s="36">
        <f>SUM(F8:F11)</f>
        <v>20</v>
      </c>
      <c r="G12" s="36">
        <f t="shared" ref="G12:I12" si="1">SUM(G8:G11)</f>
        <v>4</v>
      </c>
      <c r="H12" s="36">
        <f t="shared" si="1"/>
        <v>10</v>
      </c>
      <c r="I12" s="36">
        <f t="shared" si="1"/>
        <v>4</v>
      </c>
      <c r="J12" s="37">
        <f t="shared" si="0"/>
        <v>38</v>
      </c>
      <c r="K12" s="26"/>
    </row>
    <row r="13" spans="1:13" ht="13.5">
      <c r="A13" s="202"/>
      <c r="B13" s="206"/>
      <c r="C13" s="38" t="s">
        <v>12</v>
      </c>
      <c r="D13" s="39"/>
      <c r="E13" s="17" t="s">
        <v>54</v>
      </c>
      <c r="F13" s="28">
        <v>2</v>
      </c>
      <c r="G13" s="28">
        <v>5</v>
      </c>
      <c r="H13" s="28">
        <v>7</v>
      </c>
      <c r="I13" s="28">
        <v>13</v>
      </c>
      <c r="J13" s="29">
        <f t="shared" si="0"/>
        <v>27</v>
      </c>
      <c r="K13" s="26"/>
    </row>
    <row r="14" spans="1:13" ht="13.5">
      <c r="A14" s="202"/>
      <c r="B14" s="206"/>
      <c r="C14" s="15"/>
      <c r="D14" s="40"/>
      <c r="E14" s="32" t="s">
        <v>55</v>
      </c>
      <c r="F14" s="33">
        <v>21</v>
      </c>
      <c r="G14" s="33">
        <v>17</v>
      </c>
      <c r="H14" s="33">
        <v>32</v>
      </c>
      <c r="I14" s="33">
        <v>20</v>
      </c>
      <c r="J14" s="34">
        <f t="shared" si="0"/>
        <v>90</v>
      </c>
      <c r="K14" s="26"/>
    </row>
    <row r="15" spans="1:13" ht="13.5">
      <c r="A15" s="202"/>
      <c r="B15" s="206"/>
      <c r="C15" s="15"/>
      <c r="D15" s="40"/>
      <c r="E15" s="32" t="s">
        <v>56</v>
      </c>
      <c r="F15" s="33">
        <v>8</v>
      </c>
      <c r="G15" s="33">
        <v>0</v>
      </c>
      <c r="H15" s="33">
        <v>0</v>
      </c>
      <c r="I15" s="33">
        <v>0</v>
      </c>
      <c r="J15" s="34">
        <f t="shared" si="0"/>
        <v>8</v>
      </c>
      <c r="K15" s="26"/>
    </row>
    <row r="16" spans="1:13" ht="13.5">
      <c r="A16" s="202"/>
      <c r="B16" s="206"/>
      <c r="C16" s="15"/>
      <c r="D16" s="40"/>
      <c r="E16" s="32" t="s">
        <v>57</v>
      </c>
      <c r="F16" s="33">
        <v>16</v>
      </c>
      <c r="G16" s="33">
        <v>4</v>
      </c>
      <c r="H16" s="33">
        <v>0</v>
      </c>
      <c r="I16" s="33">
        <v>0</v>
      </c>
      <c r="J16" s="34">
        <f t="shared" si="0"/>
        <v>20</v>
      </c>
      <c r="K16" s="26"/>
    </row>
    <row r="17" spans="1:11" ht="13.5">
      <c r="A17" s="202"/>
      <c r="B17" s="206"/>
      <c r="C17" s="41"/>
      <c r="D17" s="42"/>
      <c r="E17" s="43" t="s">
        <v>58</v>
      </c>
      <c r="F17" s="44">
        <f>SUM(F13:F16)</f>
        <v>47</v>
      </c>
      <c r="G17" s="44">
        <f t="shared" ref="G17:I17" si="2">SUM(G13:G16)</f>
        <v>26</v>
      </c>
      <c r="H17" s="44">
        <f t="shared" si="2"/>
        <v>39</v>
      </c>
      <c r="I17" s="44">
        <f t="shared" si="2"/>
        <v>33</v>
      </c>
      <c r="J17" s="45">
        <f t="shared" si="0"/>
        <v>145</v>
      </c>
      <c r="K17" s="26"/>
    </row>
    <row r="18" spans="1:11" ht="13.5">
      <c r="A18" s="202"/>
      <c r="B18" s="206"/>
      <c r="C18" s="15" t="s">
        <v>10</v>
      </c>
      <c r="D18" s="40"/>
      <c r="E18" s="18" t="s">
        <v>54</v>
      </c>
      <c r="F18" s="46">
        <v>5</v>
      </c>
      <c r="G18" s="46">
        <v>0</v>
      </c>
      <c r="H18" s="36">
        <v>1</v>
      </c>
      <c r="I18" s="36">
        <v>4</v>
      </c>
      <c r="J18" s="37">
        <f t="shared" si="0"/>
        <v>10</v>
      </c>
      <c r="K18" s="26"/>
    </row>
    <row r="19" spans="1:11" ht="13.5">
      <c r="A19" s="202"/>
      <c r="B19" s="206"/>
      <c r="C19" s="15"/>
      <c r="D19" s="40"/>
      <c r="E19" s="32" t="s">
        <v>55</v>
      </c>
      <c r="F19" s="47">
        <v>11</v>
      </c>
      <c r="G19" s="47">
        <v>4</v>
      </c>
      <c r="H19" s="33">
        <v>73</v>
      </c>
      <c r="I19" s="33">
        <v>32</v>
      </c>
      <c r="J19" s="34">
        <f t="shared" si="0"/>
        <v>120</v>
      </c>
      <c r="K19" s="26"/>
    </row>
    <row r="20" spans="1:11" ht="13.5">
      <c r="A20" s="202"/>
      <c r="B20" s="206"/>
      <c r="C20" s="15"/>
      <c r="D20" s="40"/>
      <c r="E20" s="32" t="s">
        <v>56</v>
      </c>
      <c r="F20" s="47">
        <v>24</v>
      </c>
      <c r="G20" s="47">
        <v>13</v>
      </c>
      <c r="H20" s="33">
        <v>0</v>
      </c>
      <c r="I20" s="33">
        <v>0</v>
      </c>
      <c r="J20" s="34">
        <f t="shared" si="0"/>
        <v>37</v>
      </c>
      <c r="K20" s="26"/>
    </row>
    <row r="21" spans="1:11" ht="13.5">
      <c r="A21" s="202"/>
      <c r="B21" s="206"/>
      <c r="C21" s="15"/>
      <c r="D21" s="40"/>
      <c r="E21" s="32" t="s">
        <v>57</v>
      </c>
      <c r="F21" s="47">
        <v>0</v>
      </c>
      <c r="G21" s="47">
        <v>0</v>
      </c>
      <c r="H21" s="33">
        <v>0</v>
      </c>
      <c r="I21" s="33">
        <v>0</v>
      </c>
      <c r="J21" s="34">
        <f t="shared" si="0"/>
        <v>0</v>
      </c>
      <c r="K21" s="26"/>
    </row>
    <row r="22" spans="1:11" ht="13.5">
      <c r="A22" s="202"/>
      <c r="B22" s="206"/>
      <c r="C22" s="48"/>
      <c r="D22" s="40"/>
      <c r="E22" s="35" t="s">
        <v>58</v>
      </c>
      <c r="F22" s="36">
        <f>SUM(F18:F21)</f>
        <v>40</v>
      </c>
      <c r="G22" s="36">
        <f t="shared" ref="G22:I22" si="3">SUM(G18:G21)</f>
        <v>17</v>
      </c>
      <c r="H22" s="36">
        <f t="shared" si="3"/>
        <v>74</v>
      </c>
      <c r="I22" s="36">
        <f t="shared" si="3"/>
        <v>36</v>
      </c>
      <c r="J22" s="37">
        <f t="shared" si="0"/>
        <v>167</v>
      </c>
      <c r="K22" s="26"/>
    </row>
    <row r="23" spans="1:11" ht="13.5">
      <c r="A23" s="202"/>
      <c r="B23" s="206"/>
      <c r="C23" s="49" t="s">
        <v>14</v>
      </c>
      <c r="D23" s="50"/>
      <c r="E23" s="17" t="s">
        <v>54</v>
      </c>
      <c r="F23" s="27">
        <v>2</v>
      </c>
      <c r="G23" s="27">
        <v>1</v>
      </c>
      <c r="H23" s="27">
        <v>3</v>
      </c>
      <c r="I23" s="28">
        <v>7</v>
      </c>
      <c r="J23" s="29">
        <f t="shared" si="0"/>
        <v>13</v>
      </c>
      <c r="K23" s="26"/>
    </row>
    <row r="24" spans="1:11" ht="13.5">
      <c r="A24" s="202"/>
      <c r="B24" s="206"/>
      <c r="C24" s="51"/>
      <c r="D24" s="52"/>
      <c r="E24" s="32" t="s">
        <v>55</v>
      </c>
      <c r="F24" s="47">
        <v>0</v>
      </c>
      <c r="G24" s="47">
        <v>5</v>
      </c>
      <c r="H24" s="47">
        <v>25</v>
      </c>
      <c r="I24" s="33">
        <v>22</v>
      </c>
      <c r="J24" s="34">
        <f t="shared" si="0"/>
        <v>52</v>
      </c>
      <c r="K24" s="26"/>
    </row>
    <row r="25" spans="1:11" ht="13.5">
      <c r="A25" s="202"/>
      <c r="B25" s="206"/>
      <c r="C25" s="51"/>
      <c r="D25" s="52"/>
      <c r="E25" s="32" t="s">
        <v>56</v>
      </c>
      <c r="F25" s="47">
        <v>14</v>
      </c>
      <c r="G25" s="47">
        <v>14</v>
      </c>
      <c r="H25" s="47">
        <v>0</v>
      </c>
      <c r="I25" s="33">
        <v>0</v>
      </c>
      <c r="J25" s="34">
        <f t="shared" si="0"/>
        <v>28</v>
      </c>
      <c r="K25" s="26"/>
    </row>
    <row r="26" spans="1:11" ht="13.5">
      <c r="A26" s="202"/>
      <c r="B26" s="206"/>
      <c r="C26" s="51"/>
      <c r="D26" s="52"/>
      <c r="E26" s="32" t="s">
        <v>57</v>
      </c>
      <c r="F26" s="47">
        <v>3</v>
      </c>
      <c r="G26" s="47">
        <v>0</v>
      </c>
      <c r="H26" s="47">
        <v>0</v>
      </c>
      <c r="I26" s="33">
        <v>0</v>
      </c>
      <c r="J26" s="34">
        <f t="shared" si="0"/>
        <v>3</v>
      </c>
      <c r="K26" s="26"/>
    </row>
    <row r="27" spans="1:11" ht="13.5">
      <c r="A27" s="202"/>
      <c r="B27" s="206"/>
      <c r="C27" s="53"/>
      <c r="D27" s="42"/>
      <c r="E27" s="43" t="s">
        <v>58</v>
      </c>
      <c r="F27" s="44">
        <f>SUM(F23:F26)</f>
        <v>19</v>
      </c>
      <c r="G27" s="44">
        <f t="shared" ref="G27:I27" si="4">SUM(G23:G26)</f>
        <v>20</v>
      </c>
      <c r="H27" s="44">
        <f t="shared" si="4"/>
        <v>28</v>
      </c>
      <c r="I27" s="44">
        <f t="shared" si="4"/>
        <v>29</v>
      </c>
      <c r="J27" s="45">
        <f t="shared" si="0"/>
        <v>96</v>
      </c>
      <c r="K27" s="26"/>
    </row>
    <row r="28" spans="1:11" ht="13.5">
      <c r="A28" s="202"/>
      <c r="B28" s="206"/>
      <c r="C28" s="51" t="s">
        <v>15</v>
      </c>
      <c r="D28" s="52"/>
      <c r="E28" s="18" t="s">
        <v>54</v>
      </c>
      <c r="F28" s="46">
        <v>0</v>
      </c>
      <c r="G28" s="54">
        <v>0</v>
      </c>
      <c r="H28" s="46">
        <v>0</v>
      </c>
      <c r="I28" s="36">
        <v>0</v>
      </c>
      <c r="J28" s="37">
        <f t="shared" si="0"/>
        <v>0</v>
      </c>
      <c r="K28" s="26"/>
    </row>
    <row r="29" spans="1:11" ht="13.5">
      <c r="A29" s="202"/>
      <c r="B29" s="206"/>
      <c r="C29" s="51"/>
      <c r="D29" s="52"/>
      <c r="E29" s="32" t="s">
        <v>55</v>
      </c>
      <c r="F29" s="47">
        <v>3</v>
      </c>
      <c r="G29" s="47">
        <v>0</v>
      </c>
      <c r="H29" s="47">
        <v>0</v>
      </c>
      <c r="I29" s="33">
        <v>0</v>
      </c>
      <c r="J29" s="34">
        <f t="shared" si="0"/>
        <v>3</v>
      </c>
      <c r="K29" s="26"/>
    </row>
    <row r="30" spans="1:11" ht="13.5">
      <c r="A30" s="202"/>
      <c r="B30" s="206"/>
      <c r="C30" s="51"/>
      <c r="D30" s="52"/>
      <c r="E30" s="32" t="s">
        <v>56</v>
      </c>
      <c r="F30" s="47">
        <v>3</v>
      </c>
      <c r="G30" s="47">
        <v>1</v>
      </c>
      <c r="H30" s="47">
        <v>0</v>
      </c>
      <c r="I30" s="33">
        <v>0</v>
      </c>
      <c r="J30" s="34">
        <f t="shared" si="0"/>
        <v>4</v>
      </c>
      <c r="K30" s="26"/>
    </row>
    <row r="31" spans="1:11" ht="13.5">
      <c r="A31" s="202"/>
      <c r="B31" s="206"/>
      <c r="C31" s="51"/>
      <c r="D31" s="52"/>
      <c r="E31" s="32" t="s">
        <v>57</v>
      </c>
      <c r="F31" s="47">
        <v>0</v>
      </c>
      <c r="G31" s="47">
        <v>0</v>
      </c>
      <c r="H31" s="47">
        <v>0</v>
      </c>
      <c r="I31" s="33">
        <v>0</v>
      </c>
      <c r="J31" s="34">
        <f t="shared" si="0"/>
        <v>0</v>
      </c>
      <c r="K31" s="26"/>
    </row>
    <row r="32" spans="1:11" ht="13.5">
      <c r="A32" s="202"/>
      <c r="B32" s="206"/>
      <c r="C32" s="51"/>
      <c r="D32" s="40"/>
      <c r="E32" s="35" t="s">
        <v>58</v>
      </c>
      <c r="F32" s="36">
        <f>SUM(F28:F31)</f>
        <v>6</v>
      </c>
      <c r="G32" s="36">
        <f t="shared" ref="G32:I32" si="5">SUM(G28:G31)</f>
        <v>1</v>
      </c>
      <c r="H32" s="36">
        <f t="shared" si="5"/>
        <v>0</v>
      </c>
      <c r="I32" s="36">
        <f t="shared" si="5"/>
        <v>0</v>
      </c>
      <c r="J32" s="37">
        <f t="shared" si="0"/>
        <v>7</v>
      </c>
      <c r="K32" s="26"/>
    </row>
    <row r="33" spans="1:11" ht="13.5">
      <c r="A33" s="202"/>
      <c r="B33" s="206"/>
      <c r="C33" s="49" t="s">
        <v>13</v>
      </c>
      <c r="D33" s="50"/>
      <c r="E33" s="17" t="s">
        <v>54</v>
      </c>
      <c r="F33" s="27">
        <v>5</v>
      </c>
      <c r="G33" s="27">
        <v>5</v>
      </c>
      <c r="H33" s="27">
        <v>6</v>
      </c>
      <c r="I33" s="28">
        <v>18</v>
      </c>
      <c r="J33" s="29">
        <f t="shared" si="0"/>
        <v>34</v>
      </c>
      <c r="K33" s="26"/>
    </row>
    <row r="34" spans="1:11" ht="13.5">
      <c r="A34" s="202"/>
      <c r="B34" s="206"/>
      <c r="C34" s="55"/>
      <c r="D34" s="31"/>
      <c r="E34" s="32" t="s">
        <v>55</v>
      </c>
      <c r="F34" s="47">
        <v>3</v>
      </c>
      <c r="G34" s="47">
        <v>4</v>
      </c>
      <c r="H34" s="47">
        <v>59</v>
      </c>
      <c r="I34" s="33">
        <v>36</v>
      </c>
      <c r="J34" s="34">
        <f t="shared" si="0"/>
        <v>102</v>
      </c>
      <c r="K34" s="26"/>
    </row>
    <row r="35" spans="1:11" ht="13.5">
      <c r="A35" s="202"/>
      <c r="B35" s="206"/>
      <c r="C35" s="55"/>
      <c r="D35" s="31"/>
      <c r="E35" s="32" t="s">
        <v>56</v>
      </c>
      <c r="F35" s="47">
        <v>40</v>
      </c>
      <c r="G35" s="47">
        <v>13</v>
      </c>
      <c r="H35" s="47">
        <v>0</v>
      </c>
      <c r="I35" s="33">
        <v>0</v>
      </c>
      <c r="J35" s="34">
        <f t="shared" si="0"/>
        <v>53</v>
      </c>
      <c r="K35" s="26"/>
    </row>
    <row r="36" spans="1:11" ht="13.5">
      <c r="A36" s="202"/>
      <c r="B36" s="206"/>
      <c r="C36" s="55"/>
      <c r="D36" s="31"/>
      <c r="E36" s="32" t="s">
        <v>57</v>
      </c>
      <c r="F36" s="47">
        <v>10</v>
      </c>
      <c r="G36" s="47">
        <v>1</v>
      </c>
      <c r="H36" s="47">
        <v>0</v>
      </c>
      <c r="I36" s="33">
        <v>0</v>
      </c>
      <c r="J36" s="34">
        <f t="shared" si="0"/>
        <v>11</v>
      </c>
      <c r="K36" s="26"/>
    </row>
    <row r="37" spans="1:11" ht="13.5">
      <c r="A37" s="202"/>
      <c r="B37" s="206"/>
      <c r="C37" s="56"/>
      <c r="D37" s="42"/>
      <c r="E37" s="43" t="s">
        <v>58</v>
      </c>
      <c r="F37" s="44">
        <f>SUM(F33:F36)</f>
        <v>58</v>
      </c>
      <c r="G37" s="44">
        <f t="shared" ref="G37:I37" si="6">SUM(G33:G36)</f>
        <v>23</v>
      </c>
      <c r="H37" s="44">
        <f t="shared" si="6"/>
        <v>65</v>
      </c>
      <c r="I37" s="44">
        <f t="shared" si="6"/>
        <v>54</v>
      </c>
      <c r="J37" s="45">
        <f t="shared" si="0"/>
        <v>200</v>
      </c>
      <c r="K37" s="26"/>
    </row>
    <row r="38" spans="1:11" ht="13.5">
      <c r="A38" s="202"/>
      <c r="B38" s="206"/>
      <c r="C38" s="51" t="s">
        <v>11</v>
      </c>
      <c r="D38" s="52"/>
      <c r="E38" s="18" t="s">
        <v>54</v>
      </c>
      <c r="F38" s="46">
        <v>8</v>
      </c>
      <c r="G38" s="46">
        <v>12</v>
      </c>
      <c r="H38" s="46">
        <v>37</v>
      </c>
      <c r="I38" s="36">
        <v>81</v>
      </c>
      <c r="J38" s="37">
        <f t="shared" si="0"/>
        <v>138</v>
      </c>
      <c r="K38" s="26"/>
    </row>
    <row r="39" spans="1:11" ht="13.5">
      <c r="A39" s="202"/>
      <c r="B39" s="206"/>
      <c r="C39" s="55"/>
      <c r="D39" s="31"/>
      <c r="E39" s="32" t="s">
        <v>55</v>
      </c>
      <c r="F39" s="47">
        <v>34</v>
      </c>
      <c r="G39" s="47">
        <v>40</v>
      </c>
      <c r="H39" s="47">
        <v>199</v>
      </c>
      <c r="I39" s="33">
        <v>225</v>
      </c>
      <c r="J39" s="34">
        <f t="shared" si="0"/>
        <v>498</v>
      </c>
      <c r="K39" s="26"/>
    </row>
    <row r="40" spans="1:11" ht="13.5">
      <c r="A40" s="202"/>
      <c r="B40" s="206"/>
      <c r="C40" s="30"/>
      <c r="D40" s="31"/>
      <c r="E40" s="32" t="s">
        <v>56</v>
      </c>
      <c r="F40" s="47">
        <v>6</v>
      </c>
      <c r="G40" s="47">
        <v>3</v>
      </c>
      <c r="H40" s="47">
        <v>0</v>
      </c>
      <c r="I40" s="33">
        <v>0</v>
      </c>
      <c r="J40" s="34">
        <f t="shared" si="0"/>
        <v>9</v>
      </c>
      <c r="K40" s="26"/>
    </row>
    <row r="41" spans="1:11" ht="13.5">
      <c r="A41" s="202"/>
      <c r="B41" s="206"/>
      <c r="C41" s="30"/>
      <c r="D41" s="31"/>
      <c r="E41" s="32" t="s">
        <v>57</v>
      </c>
      <c r="F41" s="47">
        <v>46</v>
      </c>
      <c r="G41" s="47">
        <v>10</v>
      </c>
      <c r="H41" s="47">
        <v>1</v>
      </c>
      <c r="I41" s="33">
        <v>0</v>
      </c>
      <c r="J41" s="34">
        <f t="shared" si="0"/>
        <v>57</v>
      </c>
      <c r="K41" s="26"/>
    </row>
    <row r="42" spans="1:11" ht="13.5">
      <c r="A42" s="202"/>
      <c r="B42" s="206"/>
      <c r="C42" s="57"/>
      <c r="D42" s="42"/>
      <c r="E42" s="58" t="s">
        <v>58</v>
      </c>
      <c r="F42" s="44">
        <f>SUM(F38:F41)</f>
        <v>94</v>
      </c>
      <c r="G42" s="44">
        <f t="shared" ref="G42:I42" si="7">SUM(G38:G41)</f>
        <v>65</v>
      </c>
      <c r="H42" s="44">
        <f t="shared" si="7"/>
        <v>237</v>
      </c>
      <c r="I42" s="44">
        <f t="shared" si="7"/>
        <v>306</v>
      </c>
      <c r="J42" s="45">
        <f t="shared" si="0"/>
        <v>702</v>
      </c>
      <c r="K42" s="26"/>
    </row>
    <row r="43" spans="1:11" ht="13.5">
      <c r="A43" s="202"/>
      <c r="B43" s="207"/>
      <c r="C43" s="59"/>
      <c r="D43" s="9"/>
      <c r="E43" s="9"/>
      <c r="F43" s="60">
        <f>F12+F17+F22+F27+F32+F37+F42</f>
        <v>284</v>
      </c>
      <c r="G43" s="60">
        <f t="shared" ref="G43:I43" si="8">G12+G17+G22+G27+G32+G37+G42</f>
        <v>156</v>
      </c>
      <c r="H43" s="60">
        <f t="shared" si="8"/>
        <v>453</v>
      </c>
      <c r="I43" s="60">
        <f t="shared" si="8"/>
        <v>462</v>
      </c>
      <c r="J43" s="61">
        <f t="shared" si="0"/>
        <v>1355</v>
      </c>
      <c r="K43" s="26"/>
    </row>
    <row r="44" spans="1:11" ht="13.5">
      <c r="A44" s="202"/>
      <c r="B44" s="208" t="s">
        <v>5</v>
      </c>
      <c r="C44" s="62" t="s">
        <v>18</v>
      </c>
      <c r="D44" s="50"/>
      <c r="E44" s="17" t="s">
        <v>54</v>
      </c>
      <c r="F44" s="27">
        <v>5</v>
      </c>
      <c r="G44" s="27">
        <v>3</v>
      </c>
      <c r="H44" s="27">
        <v>12</v>
      </c>
      <c r="I44" s="28">
        <v>14</v>
      </c>
      <c r="J44" s="29">
        <f t="shared" si="0"/>
        <v>34</v>
      </c>
      <c r="K44" s="26"/>
    </row>
    <row r="45" spans="1:11" ht="13.5">
      <c r="A45" s="202"/>
      <c r="B45" s="209"/>
      <c r="C45" s="63"/>
      <c r="D45" s="52"/>
      <c r="E45" s="32" t="s">
        <v>55</v>
      </c>
      <c r="F45" s="47">
        <v>4</v>
      </c>
      <c r="G45" s="47">
        <v>5</v>
      </c>
      <c r="H45" s="47">
        <v>70</v>
      </c>
      <c r="I45" s="33">
        <v>11</v>
      </c>
      <c r="J45" s="34">
        <f t="shared" si="0"/>
        <v>90</v>
      </c>
      <c r="K45" s="26"/>
    </row>
    <row r="46" spans="1:11" ht="13.5">
      <c r="A46" s="202"/>
      <c r="B46" s="209"/>
      <c r="C46" s="63"/>
      <c r="D46" s="52"/>
      <c r="E46" s="32" t="s">
        <v>56</v>
      </c>
      <c r="F46" s="47">
        <v>0</v>
      </c>
      <c r="G46" s="47">
        <v>0</v>
      </c>
      <c r="H46" s="47">
        <v>0</v>
      </c>
      <c r="I46" s="33">
        <v>0</v>
      </c>
      <c r="J46" s="34">
        <f t="shared" si="0"/>
        <v>0</v>
      </c>
      <c r="K46" s="26"/>
    </row>
    <row r="47" spans="1:11" ht="13.5">
      <c r="A47" s="202"/>
      <c r="B47" s="209"/>
      <c r="C47" s="63"/>
      <c r="D47" s="52"/>
      <c r="E47" s="32" t="s">
        <v>57</v>
      </c>
      <c r="F47" s="47">
        <v>37</v>
      </c>
      <c r="G47" s="47">
        <v>10</v>
      </c>
      <c r="H47" s="47">
        <v>0</v>
      </c>
      <c r="I47" s="33">
        <v>0</v>
      </c>
      <c r="J47" s="34">
        <f t="shared" si="0"/>
        <v>47</v>
      </c>
      <c r="K47" s="26"/>
    </row>
    <row r="48" spans="1:11" ht="13.5">
      <c r="A48" s="202"/>
      <c r="B48" s="209"/>
      <c r="C48" s="64"/>
      <c r="D48" s="42"/>
      <c r="E48" s="43" t="s">
        <v>58</v>
      </c>
      <c r="F48" s="44">
        <f>SUM(F44:F47)</f>
        <v>46</v>
      </c>
      <c r="G48" s="44">
        <f t="shared" ref="G48:I48" si="9">SUM(G44:G47)</f>
        <v>18</v>
      </c>
      <c r="H48" s="44">
        <f t="shared" si="9"/>
        <v>82</v>
      </c>
      <c r="I48" s="44">
        <f t="shared" si="9"/>
        <v>25</v>
      </c>
      <c r="J48" s="45">
        <f t="shared" si="0"/>
        <v>171</v>
      </c>
      <c r="K48" s="26"/>
    </row>
    <row r="49" spans="1:11" ht="13.5">
      <c r="A49" s="202"/>
      <c r="B49" s="209"/>
      <c r="C49" s="63" t="s">
        <v>17</v>
      </c>
      <c r="D49" s="52"/>
      <c r="E49" s="18" t="s">
        <v>54</v>
      </c>
      <c r="F49" s="46">
        <v>14</v>
      </c>
      <c r="G49" s="46">
        <v>6</v>
      </c>
      <c r="H49" s="46">
        <v>14</v>
      </c>
      <c r="I49" s="36">
        <v>8</v>
      </c>
      <c r="J49" s="37">
        <f t="shared" si="0"/>
        <v>42</v>
      </c>
      <c r="K49" s="26"/>
    </row>
    <row r="50" spans="1:11" ht="13.5">
      <c r="A50" s="202"/>
      <c r="B50" s="209"/>
      <c r="C50" s="63"/>
      <c r="D50" s="52"/>
      <c r="E50" s="32" t="s">
        <v>55</v>
      </c>
      <c r="F50" s="47">
        <v>10</v>
      </c>
      <c r="G50" s="47">
        <v>4</v>
      </c>
      <c r="H50" s="47">
        <v>48</v>
      </c>
      <c r="I50" s="33">
        <v>10</v>
      </c>
      <c r="J50" s="34">
        <f t="shared" si="0"/>
        <v>72</v>
      </c>
      <c r="K50" s="26"/>
    </row>
    <row r="51" spans="1:11" ht="13.5">
      <c r="A51" s="202"/>
      <c r="B51" s="209"/>
      <c r="C51" s="63"/>
      <c r="D51" s="52"/>
      <c r="E51" s="32" t="s">
        <v>56</v>
      </c>
      <c r="F51" s="47">
        <v>0</v>
      </c>
      <c r="G51" s="47">
        <v>0</v>
      </c>
      <c r="H51" s="47">
        <v>0</v>
      </c>
      <c r="I51" s="33">
        <v>0</v>
      </c>
      <c r="J51" s="34">
        <f t="shared" si="0"/>
        <v>0</v>
      </c>
      <c r="K51" s="26"/>
    </row>
    <row r="52" spans="1:11" ht="13.5">
      <c r="A52" s="202"/>
      <c r="B52" s="209"/>
      <c r="C52" s="63"/>
      <c r="D52" s="52"/>
      <c r="E52" s="32" t="s">
        <v>57</v>
      </c>
      <c r="F52" s="47">
        <v>43</v>
      </c>
      <c r="G52" s="47">
        <v>12</v>
      </c>
      <c r="H52" s="47">
        <v>0</v>
      </c>
      <c r="I52" s="33">
        <v>0</v>
      </c>
      <c r="J52" s="34">
        <f t="shared" si="0"/>
        <v>55</v>
      </c>
      <c r="K52" s="26"/>
    </row>
    <row r="53" spans="1:11" ht="13.5">
      <c r="A53" s="202"/>
      <c r="B53" s="209"/>
      <c r="C53" s="63"/>
      <c r="D53" s="40"/>
      <c r="E53" s="35" t="s">
        <v>58</v>
      </c>
      <c r="F53" s="36">
        <f>SUM(F49:F52)</f>
        <v>67</v>
      </c>
      <c r="G53" s="36">
        <f t="shared" ref="G53:I53" si="10">SUM(G49:G52)</f>
        <v>22</v>
      </c>
      <c r="H53" s="36">
        <f t="shared" si="10"/>
        <v>62</v>
      </c>
      <c r="I53" s="36">
        <f t="shared" si="10"/>
        <v>18</v>
      </c>
      <c r="J53" s="37">
        <f t="shared" si="0"/>
        <v>169</v>
      </c>
      <c r="K53" s="26"/>
    </row>
    <row r="54" spans="1:11" ht="13.5">
      <c r="A54" s="202"/>
      <c r="B54" s="209"/>
      <c r="C54" s="62" t="s">
        <v>16</v>
      </c>
      <c r="D54" s="50"/>
      <c r="E54" s="17" t="s">
        <v>54</v>
      </c>
      <c r="F54" s="27">
        <v>0</v>
      </c>
      <c r="G54" s="27">
        <v>0</v>
      </c>
      <c r="H54" s="27">
        <v>0</v>
      </c>
      <c r="I54" s="28">
        <v>0</v>
      </c>
      <c r="J54" s="29">
        <f t="shared" si="0"/>
        <v>0</v>
      </c>
      <c r="K54" s="26"/>
    </row>
    <row r="55" spans="1:11" ht="13.5">
      <c r="A55" s="202"/>
      <c r="B55" s="209"/>
      <c r="C55" s="30"/>
      <c r="D55" s="31"/>
      <c r="E55" s="32" t="s">
        <v>55</v>
      </c>
      <c r="F55" s="47">
        <v>0</v>
      </c>
      <c r="G55" s="47">
        <v>0</v>
      </c>
      <c r="H55" s="47">
        <v>0</v>
      </c>
      <c r="I55" s="33">
        <v>0</v>
      </c>
      <c r="J55" s="34">
        <f t="shared" si="0"/>
        <v>0</v>
      </c>
      <c r="K55" s="26"/>
    </row>
    <row r="56" spans="1:11" ht="13.5">
      <c r="A56" s="202"/>
      <c r="B56" s="209"/>
      <c r="C56" s="30"/>
      <c r="D56" s="31"/>
      <c r="E56" s="32" t="s">
        <v>56</v>
      </c>
      <c r="F56" s="47">
        <v>0</v>
      </c>
      <c r="G56" s="47">
        <v>0</v>
      </c>
      <c r="H56" s="47">
        <v>0</v>
      </c>
      <c r="I56" s="33">
        <v>0</v>
      </c>
      <c r="J56" s="34">
        <f t="shared" si="0"/>
        <v>0</v>
      </c>
      <c r="K56" s="26"/>
    </row>
    <row r="57" spans="1:11" ht="13.5">
      <c r="A57" s="202"/>
      <c r="B57" s="209"/>
      <c r="C57" s="30"/>
      <c r="D57" s="31"/>
      <c r="E57" s="32" t="s">
        <v>57</v>
      </c>
      <c r="F57" s="47">
        <v>0</v>
      </c>
      <c r="G57" s="47">
        <v>0</v>
      </c>
      <c r="H57" s="47">
        <v>0</v>
      </c>
      <c r="I57" s="33">
        <v>0</v>
      </c>
      <c r="J57" s="34">
        <f t="shared" si="0"/>
        <v>0</v>
      </c>
      <c r="K57" s="26"/>
    </row>
    <row r="58" spans="1:11" ht="13.5">
      <c r="A58" s="202"/>
      <c r="B58" s="209"/>
      <c r="C58" s="57"/>
      <c r="D58" s="42"/>
      <c r="E58" s="43" t="s">
        <v>58</v>
      </c>
      <c r="F58" s="44">
        <f>SUM(F54:F57)</f>
        <v>0</v>
      </c>
      <c r="G58" s="44">
        <f t="shared" ref="G58:I58" si="11">SUM(G54:G57)</f>
        <v>0</v>
      </c>
      <c r="H58" s="44">
        <f t="shared" si="11"/>
        <v>0</v>
      </c>
      <c r="I58" s="44">
        <f t="shared" si="11"/>
        <v>0</v>
      </c>
      <c r="J58" s="45">
        <f t="shared" si="0"/>
        <v>0</v>
      </c>
      <c r="K58" s="26"/>
    </row>
    <row r="59" spans="1:11" ht="13.5">
      <c r="A59" s="202"/>
      <c r="B59" s="209"/>
      <c r="C59" s="63" t="s">
        <v>20</v>
      </c>
      <c r="D59" s="52"/>
      <c r="E59" s="18" t="s">
        <v>54</v>
      </c>
      <c r="F59" s="46">
        <v>0</v>
      </c>
      <c r="G59" s="46">
        <v>0</v>
      </c>
      <c r="H59" s="46">
        <v>0</v>
      </c>
      <c r="I59" s="36">
        <v>0</v>
      </c>
      <c r="J59" s="37">
        <f t="shared" si="0"/>
        <v>0</v>
      </c>
      <c r="K59" s="26"/>
    </row>
    <row r="60" spans="1:11" ht="13.5">
      <c r="A60" s="202"/>
      <c r="B60" s="209"/>
      <c r="C60" s="30"/>
      <c r="D60" s="31"/>
      <c r="E60" s="32" t="s">
        <v>55</v>
      </c>
      <c r="F60" s="47">
        <v>0</v>
      </c>
      <c r="G60" s="47">
        <v>0</v>
      </c>
      <c r="H60" s="47">
        <v>0</v>
      </c>
      <c r="I60" s="33">
        <v>0</v>
      </c>
      <c r="J60" s="34">
        <f t="shared" si="0"/>
        <v>0</v>
      </c>
      <c r="K60" s="26"/>
    </row>
    <row r="61" spans="1:11" ht="13.5">
      <c r="A61" s="202"/>
      <c r="B61" s="209"/>
      <c r="C61" s="30"/>
      <c r="D61" s="31"/>
      <c r="E61" s="32" t="s">
        <v>56</v>
      </c>
      <c r="F61" s="47">
        <v>0</v>
      </c>
      <c r="G61" s="47">
        <v>0</v>
      </c>
      <c r="H61" s="47">
        <v>0</v>
      </c>
      <c r="I61" s="33">
        <v>0</v>
      </c>
      <c r="J61" s="34">
        <f t="shared" si="0"/>
        <v>0</v>
      </c>
      <c r="K61" s="26"/>
    </row>
    <row r="62" spans="1:11" ht="13.5">
      <c r="A62" s="202"/>
      <c r="B62" s="209"/>
      <c r="C62" s="30"/>
      <c r="D62" s="31"/>
      <c r="E62" s="32" t="s">
        <v>57</v>
      </c>
      <c r="F62" s="47">
        <v>0</v>
      </c>
      <c r="G62" s="47">
        <v>0</v>
      </c>
      <c r="H62" s="47">
        <v>0</v>
      </c>
      <c r="I62" s="33">
        <v>0</v>
      </c>
      <c r="J62" s="34">
        <f t="shared" si="0"/>
        <v>0</v>
      </c>
      <c r="K62" s="26"/>
    </row>
    <row r="63" spans="1:11" ht="13.5">
      <c r="A63" s="202"/>
      <c r="B63" s="209"/>
      <c r="C63" s="57"/>
      <c r="D63" s="42"/>
      <c r="E63" s="35" t="s">
        <v>58</v>
      </c>
      <c r="F63" s="44">
        <f>SUM(F59:F62)</f>
        <v>0</v>
      </c>
      <c r="G63" s="44">
        <f t="shared" ref="G63:I63" si="12">SUM(G59:G62)</f>
        <v>0</v>
      </c>
      <c r="H63" s="44">
        <f t="shared" si="12"/>
        <v>0</v>
      </c>
      <c r="I63" s="44">
        <f t="shared" si="12"/>
        <v>0</v>
      </c>
      <c r="J63" s="45">
        <f t="shared" ref="J63:J126" si="13">SUM(F63:I63)</f>
        <v>0</v>
      </c>
      <c r="K63" s="26"/>
    </row>
    <row r="64" spans="1:11" ht="13.5">
      <c r="A64" s="202"/>
      <c r="B64" s="209"/>
      <c r="C64" s="63" t="s">
        <v>19</v>
      </c>
      <c r="D64" s="52"/>
      <c r="E64" s="65" t="s">
        <v>54</v>
      </c>
      <c r="F64" s="46">
        <v>12</v>
      </c>
      <c r="G64" s="46">
        <v>10</v>
      </c>
      <c r="H64" s="46">
        <v>15</v>
      </c>
      <c r="I64" s="36">
        <v>9</v>
      </c>
      <c r="J64" s="37">
        <f t="shared" si="13"/>
        <v>46</v>
      </c>
      <c r="K64" s="26"/>
    </row>
    <row r="65" spans="1:11" ht="13.5">
      <c r="A65" s="202"/>
      <c r="B65" s="209"/>
      <c r="C65" s="30"/>
      <c r="D65" s="31"/>
      <c r="E65" s="32" t="s">
        <v>55</v>
      </c>
      <c r="F65" s="47">
        <v>38</v>
      </c>
      <c r="G65" s="47">
        <v>20</v>
      </c>
      <c r="H65" s="47">
        <v>96</v>
      </c>
      <c r="I65" s="33">
        <v>7</v>
      </c>
      <c r="J65" s="34">
        <f t="shared" si="13"/>
        <v>161</v>
      </c>
      <c r="K65" s="26"/>
    </row>
    <row r="66" spans="1:11" ht="13.5">
      <c r="A66" s="202"/>
      <c r="B66" s="209"/>
      <c r="C66" s="30"/>
      <c r="D66" s="31"/>
      <c r="E66" s="32" t="s">
        <v>56</v>
      </c>
      <c r="F66" s="47">
        <v>0</v>
      </c>
      <c r="G66" s="47">
        <v>0</v>
      </c>
      <c r="H66" s="47">
        <v>0</v>
      </c>
      <c r="I66" s="33">
        <v>0</v>
      </c>
      <c r="J66" s="34">
        <f t="shared" si="13"/>
        <v>0</v>
      </c>
      <c r="K66" s="26"/>
    </row>
    <row r="67" spans="1:11" ht="13.5">
      <c r="A67" s="202"/>
      <c r="B67" s="209"/>
      <c r="C67" s="30"/>
      <c r="D67" s="31"/>
      <c r="E67" s="32" t="s">
        <v>57</v>
      </c>
      <c r="F67" s="47">
        <v>24</v>
      </c>
      <c r="G67" s="47">
        <v>3</v>
      </c>
      <c r="H67" s="47">
        <v>0</v>
      </c>
      <c r="I67" s="33">
        <v>0</v>
      </c>
      <c r="J67" s="34">
        <f t="shared" si="13"/>
        <v>27</v>
      </c>
      <c r="K67" s="26"/>
    </row>
    <row r="68" spans="1:11" ht="13.5">
      <c r="A68" s="202"/>
      <c r="B68" s="209"/>
      <c r="C68" s="57"/>
      <c r="D68" s="42"/>
      <c r="E68" s="66" t="s">
        <v>58</v>
      </c>
      <c r="F68" s="44">
        <f>SUM(F64:F67)</f>
        <v>74</v>
      </c>
      <c r="G68" s="44">
        <f t="shared" ref="G68:I68" si="14">SUM(G64:G67)</f>
        <v>33</v>
      </c>
      <c r="H68" s="44">
        <f t="shared" si="14"/>
        <v>111</v>
      </c>
      <c r="I68" s="44">
        <f t="shared" si="14"/>
        <v>16</v>
      </c>
      <c r="J68" s="45">
        <f t="shared" si="13"/>
        <v>234</v>
      </c>
      <c r="K68" s="26"/>
    </row>
    <row r="69" spans="1:11" ht="13.5">
      <c r="A69" s="202"/>
      <c r="B69" s="207"/>
      <c r="C69" s="59"/>
      <c r="D69" s="67"/>
      <c r="E69" s="68"/>
      <c r="F69" s="69">
        <f>F48+F53+F58+F63+F68</f>
        <v>187</v>
      </c>
      <c r="G69" s="69">
        <f t="shared" ref="G69:I69" si="15">G48+G53+G58+G63+G68</f>
        <v>73</v>
      </c>
      <c r="H69" s="69">
        <f t="shared" si="15"/>
        <v>255</v>
      </c>
      <c r="I69" s="69">
        <f t="shared" si="15"/>
        <v>59</v>
      </c>
      <c r="J69" s="61">
        <f t="shared" si="13"/>
        <v>574</v>
      </c>
      <c r="K69" s="26"/>
    </row>
    <row r="70" spans="1:11" ht="13.5">
      <c r="A70" s="203"/>
      <c r="B70" s="205" t="s">
        <v>59</v>
      </c>
      <c r="C70" s="63" t="s">
        <v>21</v>
      </c>
      <c r="D70" s="52"/>
      <c r="E70" s="18" t="s">
        <v>54</v>
      </c>
      <c r="F70" s="46">
        <v>0</v>
      </c>
      <c r="G70" s="46">
        <v>0</v>
      </c>
      <c r="H70" s="46">
        <v>0</v>
      </c>
      <c r="I70" s="36">
        <v>1</v>
      </c>
      <c r="J70" s="37">
        <f t="shared" si="13"/>
        <v>1</v>
      </c>
      <c r="K70" s="26"/>
    </row>
    <row r="71" spans="1:11" ht="13.5">
      <c r="A71" s="203"/>
      <c r="B71" s="210"/>
      <c r="C71" s="30"/>
      <c r="D71" s="31"/>
      <c r="E71" s="32" t="s">
        <v>55</v>
      </c>
      <c r="F71" s="47">
        <v>1</v>
      </c>
      <c r="G71" s="47">
        <v>0</v>
      </c>
      <c r="H71" s="47">
        <v>7</v>
      </c>
      <c r="I71" s="33">
        <v>8</v>
      </c>
      <c r="J71" s="34">
        <f t="shared" si="13"/>
        <v>16</v>
      </c>
      <c r="K71" s="26"/>
    </row>
    <row r="72" spans="1:11" ht="13.5">
      <c r="A72" s="203"/>
      <c r="B72" s="210"/>
      <c r="C72" s="30"/>
      <c r="D72" s="31"/>
      <c r="E72" s="32" t="s">
        <v>56</v>
      </c>
      <c r="F72" s="47">
        <v>0</v>
      </c>
      <c r="G72" s="47">
        <v>0</v>
      </c>
      <c r="H72" s="47">
        <v>0</v>
      </c>
      <c r="I72" s="33">
        <v>0</v>
      </c>
      <c r="J72" s="34">
        <f t="shared" si="13"/>
        <v>0</v>
      </c>
      <c r="K72" s="26"/>
    </row>
    <row r="73" spans="1:11" ht="13.5">
      <c r="A73" s="203"/>
      <c r="B73" s="210"/>
      <c r="C73" s="30"/>
      <c r="D73" s="31"/>
      <c r="E73" s="32" t="s">
        <v>57</v>
      </c>
      <c r="F73" s="47">
        <v>0</v>
      </c>
      <c r="G73" s="47">
        <v>0</v>
      </c>
      <c r="H73" s="47">
        <v>0</v>
      </c>
      <c r="I73" s="33">
        <v>0</v>
      </c>
      <c r="J73" s="34">
        <f t="shared" si="13"/>
        <v>0</v>
      </c>
      <c r="K73" s="26"/>
    </row>
    <row r="74" spans="1:11" ht="13.5">
      <c r="A74" s="203"/>
      <c r="B74" s="210"/>
      <c r="C74" s="30"/>
      <c r="D74" s="40"/>
      <c r="E74" s="35" t="s">
        <v>58</v>
      </c>
      <c r="F74" s="44">
        <f>SUM(F70:F73)</f>
        <v>1</v>
      </c>
      <c r="G74" s="44">
        <f t="shared" ref="G74:I74" si="16">SUM(G70:G73)</f>
        <v>0</v>
      </c>
      <c r="H74" s="44">
        <f t="shared" si="16"/>
        <v>7</v>
      </c>
      <c r="I74" s="44">
        <f t="shared" si="16"/>
        <v>9</v>
      </c>
      <c r="J74" s="37">
        <f t="shared" si="13"/>
        <v>17</v>
      </c>
      <c r="K74" s="26"/>
    </row>
    <row r="75" spans="1:11" ht="13.5">
      <c r="A75" s="203"/>
      <c r="B75" s="210"/>
      <c r="C75" s="62" t="s">
        <v>22</v>
      </c>
      <c r="D75" s="50"/>
      <c r="E75" s="17" t="s">
        <v>54</v>
      </c>
      <c r="F75" s="70">
        <v>0</v>
      </c>
      <c r="G75" s="70">
        <v>0</v>
      </c>
      <c r="H75" s="70">
        <v>0</v>
      </c>
      <c r="I75" s="71">
        <v>0</v>
      </c>
      <c r="J75" s="29">
        <f t="shared" si="13"/>
        <v>0</v>
      </c>
      <c r="K75" s="26"/>
    </row>
    <row r="76" spans="1:11" ht="13.5">
      <c r="A76" s="203"/>
      <c r="B76" s="210"/>
      <c r="C76" s="30"/>
      <c r="D76" s="31"/>
      <c r="E76" s="32" t="s">
        <v>55</v>
      </c>
      <c r="F76" s="47">
        <v>0</v>
      </c>
      <c r="G76" s="47">
        <v>0</v>
      </c>
      <c r="H76" s="47">
        <v>2</v>
      </c>
      <c r="I76" s="47">
        <v>0</v>
      </c>
      <c r="J76" s="34">
        <f t="shared" si="13"/>
        <v>2</v>
      </c>
      <c r="K76" s="26"/>
    </row>
    <row r="77" spans="1:11" ht="13.5">
      <c r="A77" s="203"/>
      <c r="B77" s="210"/>
      <c r="C77" s="30"/>
      <c r="D77" s="31"/>
      <c r="E77" s="32" t="s">
        <v>56</v>
      </c>
      <c r="F77" s="47">
        <v>0</v>
      </c>
      <c r="G77" s="47">
        <v>0</v>
      </c>
      <c r="H77" s="47">
        <v>0</v>
      </c>
      <c r="I77" s="33">
        <v>0</v>
      </c>
      <c r="J77" s="34">
        <f t="shared" si="13"/>
        <v>0</v>
      </c>
      <c r="K77" s="26"/>
    </row>
    <row r="78" spans="1:11" ht="13.5">
      <c r="A78" s="203"/>
      <c r="B78" s="210"/>
      <c r="C78" s="30"/>
      <c r="D78" s="31"/>
      <c r="E78" s="32" t="s">
        <v>57</v>
      </c>
      <c r="F78" s="47">
        <v>0</v>
      </c>
      <c r="G78" s="47">
        <v>0</v>
      </c>
      <c r="H78" s="47">
        <v>0</v>
      </c>
      <c r="I78" s="33">
        <v>0</v>
      </c>
      <c r="J78" s="34">
        <f t="shared" si="13"/>
        <v>0</v>
      </c>
      <c r="K78" s="26"/>
    </row>
    <row r="79" spans="1:11" ht="13.5">
      <c r="A79" s="203"/>
      <c r="B79" s="210"/>
      <c r="C79" s="57"/>
      <c r="D79" s="42"/>
      <c r="E79" s="43" t="s">
        <v>58</v>
      </c>
      <c r="F79" s="44">
        <f>SUM(F75:F78)</f>
        <v>0</v>
      </c>
      <c r="G79" s="44">
        <f t="shared" ref="G79:I79" si="17">SUM(G75:G78)</f>
        <v>0</v>
      </c>
      <c r="H79" s="44">
        <f t="shared" si="17"/>
        <v>2</v>
      </c>
      <c r="I79" s="44">
        <f t="shared" si="17"/>
        <v>0</v>
      </c>
      <c r="J79" s="45">
        <f t="shared" si="13"/>
        <v>2</v>
      </c>
      <c r="K79" s="26"/>
    </row>
    <row r="80" spans="1:11" ht="13.5">
      <c r="A80" s="203"/>
      <c r="B80" s="210"/>
      <c r="C80" s="63" t="s">
        <v>23</v>
      </c>
      <c r="D80" s="52"/>
      <c r="E80" s="18" t="s">
        <v>54</v>
      </c>
      <c r="F80" s="36">
        <v>0</v>
      </c>
      <c r="G80" s="36">
        <v>0</v>
      </c>
      <c r="H80" s="36">
        <v>0</v>
      </c>
      <c r="I80" s="36">
        <v>1</v>
      </c>
      <c r="J80" s="153">
        <f t="shared" si="13"/>
        <v>1</v>
      </c>
      <c r="K80" s="26"/>
    </row>
    <row r="81" spans="1:11" ht="13.5">
      <c r="A81" s="203"/>
      <c r="B81" s="210"/>
      <c r="C81" s="30"/>
      <c r="D81" s="31"/>
      <c r="E81" s="32" t="s">
        <v>55</v>
      </c>
      <c r="F81" s="33">
        <v>0</v>
      </c>
      <c r="G81" s="33">
        <v>0</v>
      </c>
      <c r="H81" s="33">
        <v>2</v>
      </c>
      <c r="I81" s="33">
        <v>3</v>
      </c>
      <c r="J81" s="34">
        <f t="shared" si="13"/>
        <v>5</v>
      </c>
      <c r="K81" s="26"/>
    </row>
    <row r="82" spans="1:11" ht="13.5">
      <c r="A82" s="203"/>
      <c r="B82" s="210"/>
      <c r="C82" s="30"/>
      <c r="D82" s="31"/>
      <c r="E82" s="32" t="s">
        <v>56</v>
      </c>
      <c r="F82" s="33">
        <v>0</v>
      </c>
      <c r="G82" s="33">
        <v>0</v>
      </c>
      <c r="H82" s="33">
        <v>0</v>
      </c>
      <c r="I82" s="33">
        <v>0</v>
      </c>
      <c r="J82" s="34">
        <f t="shared" si="13"/>
        <v>0</v>
      </c>
      <c r="K82" s="26"/>
    </row>
    <row r="83" spans="1:11" ht="13.5">
      <c r="A83" s="203"/>
      <c r="B83" s="210"/>
      <c r="C83" s="30"/>
      <c r="D83" s="31"/>
      <c r="E83" s="32" t="s">
        <v>57</v>
      </c>
      <c r="F83" s="33">
        <v>0</v>
      </c>
      <c r="G83" s="33">
        <v>0</v>
      </c>
      <c r="H83" s="33">
        <v>0</v>
      </c>
      <c r="I83" s="33">
        <v>0</v>
      </c>
      <c r="J83" s="34">
        <f t="shared" si="13"/>
        <v>0</v>
      </c>
      <c r="K83" s="26"/>
    </row>
    <row r="84" spans="1:11" ht="13.5">
      <c r="A84" s="203"/>
      <c r="B84" s="210"/>
      <c r="C84" s="57"/>
      <c r="D84" s="42"/>
      <c r="E84" s="43" t="s">
        <v>58</v>
      </c>
      <c r="F84" s="44">
        <f>SUM(F80:F83)</f>
        <v>0</v>
      </c>
      <c r="G84" s="44">
        <f t="shared" ref="G84:I84" si="18">SUM(G80:G83)</f>
        <v>0</v>
      </c>
      <c r="H84" s="44">
        <f t="shared" si="18"/>
        <v>2</v>
      </c>
      <c r="I84" s="44">
        <f t="shared" si="18"/>
        <v>4</v>
      </c>
      <c r="J84" s="72">
        <f t="shared" ref="J84" si="19">SUM(F84:I84)</f>
        <v>6</v>
      </c>
      <c r="K84" s="26"/>
    </row>
    <row r="85" spans="1:11" thickBot="1">
      <c r="A85" s="204"/>
      <c r="B85" s="211"/>
      <c r="C85" s="73"/>
      <c r="D85" s="74"/>
      <c r="E85" s="74"/>
      <c r="F85" s="75">
        <f>F74+F79+F84</f>
        <v>1</v>
      </c>
      <c r="G85" s="75">
        <f t="shared" ref="G85:I85" si="20">G74+G79+G84</f>
        <v>0</v>
      </c>
      <c r="H85" s="75">
        <f t="shared" si="20"/>
        <v>11</v>
      </c>
      <c r="I85" s="75">
        <f t="shared" si="20"/>
        <v>13</v>
      </c>
      <c r="J85" s="76">
        <f t="shared" si="13"/>
        <v>25</v>
      </c>
      <c r="K85" s="26"/>
    </row>
    <row r="86" spans="1:11" ht="13.5">
      <c r="A86" s="212" t="s">
        <v>60</v>
      </c>
      <c r="B86" s="214" t="s">
        <v>6</v>
      </c>
      <c r="C86" s="154" t="s">
        <v>37</v>
      </c>
      <c r="D86" s="155"/>
      <c r="E86" s="156" t="s">
        <v>54</v>
      </c>
      <c r="F86" s="157">
        <v>5</v>
      </c>
      <c r="G86" s="157">
        <v>3</v>
      </c>
      <c r="H86" s="157">
        <v>11</v>
      </c>
      <c r="I86" s="158">
        <v>34</v>
      </c>
      <c r="J86" s="159">
        <f t="shared" si="13"/>
        <v>53</v>
      </c>
      <c r="K86" s="26"/>
    </row>
    <row r="87" spans="1:11" ht="13.5">
      <c r="A87" s="212"/>
      <c r="B87" s="206"/>
      <c r="C87" s="63"/>
      <c r="D87" s="52"/>
      <c r="E87" s="32" t="s">
        <v>55</v>
      </c>
      <c r="F87" s="47">
        <v>15</v>
      </c>
      <c r="G87" s="47">
        <v>7</v>
      </c>
      <c r="H87" s="47">
        <v>289</v>
      </c>
      <c r="I87" s="33">
        <v>312</v>
      </c>
      <c r="J87" s="34">
        <f t="shared" si="13"/>
        <v>623</v>
      </c>
      <c r="K87" s="26"/>
    </row>
    <row r="88" spans="1:11" ht="13.5">
      <c r="A88" s="212"/>
      <c r="B88" s="206"/>
      <c r="C88" s="63"/>
      <c r="D88" s="52"/>
      <c r="E88" s="32" t="s">
        <v>56</v>
      </c>
      <c r="F88" s="47">
        <v>0</v>
      </c>
      <c r="G88" s="47">
        <v>0</v>
      </c>
      <c r="H88" s="47">
        <v>0</v>
      </c>
      <c r="I88" s="33">
        <v>0</v>
      </c>
      <c r="J88" s="34">
        <f t="shared" si="13"/>
        <v>0</v>
      </c>
      <c r="K88" s="26"/>
    </row>
    <row r="89" spans="1:11" ht="13.5">
      <c r="A89" s="212"/>
      <c r="B89" s="206"/>
      <c r="C89" s="63"/>
      <c r="D89" s="52"/>
      <c r="E89" s="32" t="s">
        <v>57</v>
      </c>
      <c r="F89" s="47">
        <v>41</v>
      </c>
      <c r="G89" s="47">
        <v>28</v>
      </c>
      <c r="H89" s="47">
        <v>4</v>
      </c>
      <c r="I89" s="33">
        <v>0</v>
      </c>
      <c r="J89" s="34">
        <f t="shared" si="13"/>
        <v>73</v>
      </c>
      <c r="K89" s="26"/>
    </row>
    <row r="90" spans="1:11" ht="13.5">
      <c r="A90" s="212"/>
      <c r="B90" s="206"/>
      <c r="C90" s="63"/>
      <c r="D90" s="40"/>
      <c r="E90" s="151" t="s">
        <v>58</v>
      </c>
      <c r="F90" s="44">
        <f>SUM(F86:F89)</f>
        <v>61</v>
      </c>
      <c r="G90" s="44">
        <f t="shared" ref="G90:I90" si="21">SUM(G86:G89)</f>
        <v>38</v>
      </c>
      <c r="H90" s="44">
        <f t="shared" si="21"/>
        <v>304</v>
      </c>
      <c r="I90" s="44">
        <f t="shared" si="21"/>
        <v>346</v>
      </c>
      <c r="J90" s="37">
        <f t="shared" si="13"/>
        <v>749</v>
      </c>
      <c r="K90" s="26"/>
    </row>
    <row r="91" spans="1:11" ht="13.5">
      <c r="A91" s="212"/>
      <c r="B91" s="206"/>
      <c r="C91" s="62" t="s">
        <v>38</v>
      </c>
      <c r="D91" s="50"/>
      <c r="E91" s="17" t="s">
        <v>54</v>
      </c>
      <c r="F91" s="27">
        <v>0</v>
      </c>
      <c r="G91" s="27">
        <v>0</v>
      </c>
      <c r="H91" s="27">
        <v>0</v>
      </c>
      <c r="I91" s="28">
        <v>0</v>
      </c>
      <c r="J91" s="29">
        <f t="shared" si="13"/>
        <v>0</v>
      </c>
      <c r="K91" s="26"/>
    </row>
    <row r="92" spans="1:11" ht="13.5">
      <c r="A92" s="212"/>
      <c r="B92" s="206"/>
      <c r="C92" s="63"/>
      <c r="D92" s="52"/>
      <c r="E92" s="32" t="s">
        <v>55</v>
      </c>
      <c r="F92" s="47">
        <v>0</v>
      </c>
      <c r="G92" s="47">
        <v>0</v>
      </c>
      <c r="H92" s="47">
        <v>0</v>
      </c>
      <c r="I92" s="33">
        <v>2</v>
      </c>
      <c r="J92" s="34">
        <f t="shared" si="13"/>
        <v>2</v>
      </c>
      <c r="K92" s="26"/>
    </row>
    <row r="93" spans="1:11" ht="13.5">
      <c r="A93" s="212"/>
      <c r="B93" s="206"/>
      <c r="C93" s="63"/>
      <c r="D93" s="52"/>
      <c r="E93" s="32" t="s">
        <v>56</v>
      </c>
      <c r="F93" s="47">
        <v>0</v>
      </c>
      <c r="G93" s="47">
        <v>0</v>
      </c>
      <c r="H93" s="47">
        <v>0</v>
      </c>
      <c r="I93" s="33">
        <v>0</v>
      </c>
      <c r="J93" s="34">
        <f t="shared" si="13"/>
        <v>0</v>
      </c>
      <c r="K93" s="26"/>
    </row>
    <row r="94" spans="1:11" ht="13.5">
      <c r="A94" s="212"/>
      <c r="B94" s="206"/>
      <c r="C94" s="63"/>
      <c r="D94" s="52"/>
      <c r="E94" s="32" t="s">
        <v>57</v>
      </c>
      <c r="F94" s="47">
        <v>0</v>
      </c>
      <c r="G94" s="47">
        <v>0</v>
      </c>
      <c r="H94" s="47">
        <v>0</v>
      </c>
      <c r="I94" s="33">
        <v>0</v>
      </c>
      <c r="J94" s="34">
        <f t="shared" si="13"/>
        <v>0</v>
      </c>
      <c r="K94" s="26"/>
    </row>
    <row r="95" spans="1:11" ht="13.5">
      <c r="A95" s="212"/>
      <c r="B95" s="206"/>
      <c r="C95" s="64"/>
      <c r="D95" s="42"/>
      <c r="E95" s="152" t="s">
        <v>58</v>
      </c>
      <c r="F95" s="44">
        <f>SUM(F91:F94)</f>
        <v>0</v>
      </c>
      <c r="G95" s="44">
        <f t="shared" ref="G95:I95" si="22">SUM(G91:G94)</f>
        <v>0</v>
      </c>
      <c r="H95" s="44">
        <f t="shared" si="22"/>
        <v>0</v>
      </c>
      <c r="I95" s="44">
        <f t="shared" si="22"/>
        <v>2</v>
      </c>
      <c r="J95" s="45">
        <f t="shared" si="13"/>
        <v>2</v>
      </c>
      <c r="K95" s="26"/>
    </row>
    <row r="96" spans="1:11" ht="13.5">
      <c r="A96" s="212"/>
      <c r="B96" s="206"/>
      <c r="C96" s="63" t="s">
        <v>34</v>
      </c>
      <c r="D96" s="52"/>
      <c r="E96" s="18" t="s">
        <v>54</v>
      </c>
      <c r="F96" s="46">
        <v>46</v>
      </c>
      <c r="G96" s="46">
        <v>11</v>
      </c>
      <c r="H96" s="46">
        <v>12</v>
      </c>
      <c r="I96" s="36">
        <v>9</v>
      </c>
      <c r="J96" s="37">
        <f t="shared" si="13"/>
        <v>78</v>
      </c>
      <c r="K96" s="26"/>
    </row>
    <row r="97" spans="1:11" ht="13.5">
      <c r="A97" s="212"/>
      <c r="B97" s="206"/>
      <c r="C97" s="63"/>
      <c r="D97" s="52"/>
      <c r="E97" s="32" t="s">
        <v>55</v>
      </c>
      <c r="F97" s="47">
        <v>155</v>
      </c>
      <c r="G97" s="47">
        <v>21</v>
      </c>
      <c r="H97" s="47">
        <v>80</v>
      </c>
      <c r="I97" s="33">
        <v>26</v>
      </c>
      <c r="J97" s="34">
        <f t="shared" si="13"/>
        <v>282</v>
      </c>
      <c r="K97" s="26"/>
    </row>
    <row r="98" spans="1:11" ht="13.5">
      <c r="A98" s="212"/>
      <c r="B98" s="206"/>
      <c r="C98" s="63"/>
      <c r="D98" s="52"/>
      <c r="E98" s="32" t="s">
        <v>56</v>
      </c>
      <c r="F98" s="47">
        <v>0</v>
      </c>
      <c r="G98" s="47">
        <v>0</v>
      </c>
      <c r="H98" s="47">
        <v>0</v>
      </c>
      <c r="I98" s="33">
        <v>0</v>
      </c>
      <c r="J98" s="34">
        <f t="shared" si="13"/>
        <v>0</v>
      </c>
      <c r="K98" s="26"/>
    </row>
    <row r="99" spans="1:11" ht="13.5">
      <c r="A99" s="212"/>
      <c r="B99" s="206"/>
      <c r="C99" s="63"/>
      <c r="D99" s="52"/>
      <c r="E99" s="32" t="s">
        <v>57</v>
      </c>
      <c r="F99" s="47">
        <v>8</v>
      </c>
      <c r="G99" s="47">
        <v>2</v>
      </c>
      <c r="H99" s="47">
        <v>0</v>
      </c>
      <c r="I99" s="33">
        <v>0</v>
      </c>
      <c r="J99" s="34">
        <f t="shared" si="13"/>
        <v>10</v>
      </c>
      <c r="K99" s="26"/>
    </row>
    <row r="100" spans="1:11" ht="13.5">
      <c r="A100" s="212"/>
      <c r="B100" s="206"/>
      <c r="C100" s="63"/>
      <c r="D100" s="40"/>
      <c r="E100" s="151" t="s">
        <v>58</v>
      </c>
      <c r="F100" s="44">
        <f>SUM(F96:F99)</f>
        <v>209</v>
      </c>
      <c r="G100" s="44">
        <f t="shared" ref="G100:I100" si="23">SUM(G96:G99)</f>
        <v>34</v>
      </c>
      <c r="H100" s="44">
        <f t="shared" si="23"/>
        <v>92</v>
      </c>
      <c r="I100" s="44">
        <f t="shared" si="23"/>
        <v>35</v>
      </c>
      <c r="J100" s="37">
        <f t="shared" si="13"/>
        <v>370</v>
      </c>
      <c r="K100" s="26"/>
    </row>
    <row r="101" spans="1:11" ht="13.5">
      <c r="A101" s="212"/>
      <c r="B101" s="206"/>
      <c r="C101" s="62" t="s">
        <v>35</v>
      </c>
      <c r="D101" s="50"/>
      <c r="E101" s="17" t="s">
        <v>54</v>
      </c>
      <c r="F101" s="27">
        <v>15</v>
      </c>
      <c r="G101" s="27">
        <v>2</v>
      </c>
      <c r="H101" s="27">
        <v>8</v>
      </c>
      <c r="I101" s="28">
        <v>6</v>
      </c>
      <c r="J101" s="29">
        <f t="shared" si="13"/>
        <v>31</v>
      </c>
      <c r="K101" s="26"/>
    </row>
    <row r="102" spans="1:11" ht="13.5">
      <c r="A102" s="212"/>
      <c r="B102" s="206"/>
      <c r="C102" s="63"/>
      <c r="D102" s="52"/>
      <c r="E102" s="32" t="s">
        <v>55</v>
      </c>
      <c r="F102" s="47">
        <v>81</v>
      </c>
      <c r="G102" s="47">
        <v>12</v>
      </c>
      <c r="H102" s="47">
        <v>49</v>
      </c>
      <c r="I102" s="33">
        <v>23</v>
      </c>
      <c r="J102" s="34">
        <f t="shared" si="13"/>
        <v>165</v>
      </c>
      <c r="K102" s="26"/>
    </row>
    <row r="103" spans="1:11" ht="13.5">
      <c r="A103" s="212"/>
      <c r="B103" s="206"/>
      <c r="C103" s="63"/>
      <c r="D103" s="52"/>
      <c r="E103" s="32" t="s">
        <v>56</v>
      </c>
      <c r="F103" s="47">
        <v>0</v>
      </c>
      <c r="G103" s="47">
        <v>0</v>
      </c>
      <c r="H103" s="47">
        <v>0</v>
      </c>
      <c r="I103" s="33">
        <v>0</v>
      </c>
      <c r="J103" s="34">
        <f t="shared" si="13"/>
        <v>0</v>
      </c>
      <c r="K103" s="26"/>
    </row>
    <row r="104" spans="1:11" ht="13.5">
      <c r="A104" s="212"/>
      <c r="B104" s="206"/>
      <c r="C104" s="63"/>
      <c r="D104" s="52"/>
      <c r="E104" s="32" t="s">
        <v>57</v>
      </c>
      <c r="F104" s="47">
        <v>1</v>
      </c>
      <c r="G104" s="47">
        <v>0</v>
      </c>
      <c r="H104" s="47">
        <v>0</v>
      </c>
      <c r="I104" s="33">
        <v>0</v>
      </c>
      <c r="J104" s="34">
        <f t="shared" si="13"/>
        <v>1</v>
      </c>
      <c r="K104" s="26"/>
    </row>
    <row r="105" spans="1:11" ht="13.5">
      <c r="A105" s="212"/>
      <c r="B105" s="206"/>
      <c r="C105" s="64"/>
      <c r="D105" s="42"/>
      <c r="E105" s="152" t="s">
        <v>58</v>
      </c>
      <c r="F105" s="44">
        <f>SUM(F101:F104)</f>
        <v>97</v>
      </c>
      <c r="G105" s="44">
        <f t="shared" ref="G105:I105" si="24">SUM(G101:G104)</f>
        <v>14</v>
      </c>
      <c r="H105" s="44">
        <f t="shared" si="24"/>
        <v>57</v>
      </c>
      <c r="I105" s="44">
        <f t="shared" si="24"/>
        <v>29</v>
      </c>
      <c r="J105" s="45">
        <f t="shared" si="13"/>
        <v>197</v>
      </c>
      <c r="K105" s="26"/>
    </row>
    <row r="106" spans="1:11" ht="13.5">
      <c r="A106" s="212"/>
      <c r="B106" s="206"/>
      <c r="C106" s="63" t="s">
        <v>36</v>
      </c>
      <c r="D106" s="52"/>
      <c r="E106" s="18" t="s">
        <v>54</v>
      </c>
      <c r="F106" s="46">
        <v>0</v>
      </c>
      <c r="G106" s="46">
        <v>3</v>
      </c>
      <c r="H106" s="46">
        <v>3</v>
      </c>
      <c r="I106" s="36">
        <v>22</v>
      </c>
      <c r="J106" s="37">
        <f t="shared" si="13"/>
        <v>28</v>
      </c>
      <c r="K106" s="26"/>
    </row>
    <row r="107" spans="1:11" ht="13.5">
      <c r="A107" s="212"/>
      <c r="B107" s="206"/>
      <c r="C107" s="63"/>
      <c r="D107" s="52"/>
      <c r="E107" s="32" t="s">
        <v>55</v>
      </c>
      <c r="F107" s="47">
        <v>2</v>
      </c>
      <c r="G107" s="47">
        <v>1</v>
      </c>
      <c r="H107" s="47">
        <v>57</v>
      </c>
      <c r="I107" s="33">
        <v>115</v>
      </c>
      <c r="J107" s="34">
        <f t="shared" si="13"/>
        <v>175</v>
      </c>
      <c r="K107" s="26"/>
    </row>
    <row r="108" spans="1:11" ht="13.5">
      <c r="A108" s="212"/>
      <c r="B108" s="206"/>
      <c r="C108" s="63"/>
      <c r="D108" s="52"/>
      <c r="E108" s="32" t="s">
        <v>56</v>
      </c>
      <c r="F108" s="47">
        <v>0</v>
      </c>
      <c r="G108" s="47">
        <v>0</v>
      </c>
      <c r="H108" s="47">
        <v>0</v>
      </c>
      <c r="I108" s="33">
        <v>0</v>
      </c>
      <c r="J108" s="34">
        <f t="shared" si="13"/>
        <v>0</v>
      </c>
      <c r="K108" s="26"/>
    </row>
    <row r="109" spans="1:11" ht="13.5">
      <c r="A109" s="212"/>
      <c r="B109" s="206"/>
      <c r="C109" s="63"/>
      <c r="D109" s="52"/>
      <c r="E109" s="32" t="s">
        <v>57</v>
      </c>
      <c r="F109" s="47">
        <v>1</v>
      </c>
      <c r="G109" s="47">
        <v>0</v>
      </c>
      <c r="H109" s="47">
        <v>0</v>
      </c>
      <c r="I109" s="33">
        <v>0</v>
      </c>
      <c r="J109" s="34">
        <f t="shared" si="13"/>
        <v>1</v>
      </c>
      <c r="K109" s="26"/>
    </row>
    <row r="110" spans="1:11" ht="13.5">
      <c r="A110" s="212"/>
      <c r="B110" s="206"/>
      <c r="C110" s="63"/>
      <c r="D110" s="40"/>
      <c r="E110" s="151" t="s">
        <v>58</v>
      </c>
      <c r="F110" s="44">
        <f>SUM(F106:F109)</f>
        <v>3</v>
      </c>
      <c r="G110" s="44">
        <f t="shared" ref="G110:I110" si="25">SUM(G106:G109)</f>
        <v>4</v>
      </c>
      <c r="H110" s="44">
        <f t="shared" si="25"/>
        <v>60</v>
      </c>
      <c r="I110" s="44">
        <f t="shared" si="25"/>
        <v>137</v>
      </c>
      <c r="J110" s="37">
        <f t="shared" si="13"/>
        <v>204</v>
      </c>
      <c r="K110" s="26"/>
    </row>
    <row r="111" spans="1:11" ht="13.5">
      <c r="A111" s="212"/>
      <c r="B111" s="206"/>
      <c r="C111" s="62" t="s">
        <v>39</v>
      </c>
      <c r="D111" s="50"/>
      <c r="E111" s="17" t="s">
        <v>54</v>
      </c>
      <c r="F111" s="27">
        <v>0</v>
      </c>
      <c r="G111" s="27">
        <v>0</v>
      </c>
      <c r="H111" s="27">
        <v>1</v>
      </c>
      <c r="I111" s="28">
        <v>18</v>
      </c>
      <c r="J111" s="29">
        <f t="shared" si="13"/>
        <v>19</v>
      </c>
      <c r="K111" s="26"/>
    </row>
    <row r="112" spans="1:11" ht="13.5">
      <c r="A112" s="212"/>
      <c r="B112" s="206"/>
      <c r="C112" s="63"/>
      <c r="D112" s="52"/>
      <c r="E112" s="32" t="s">
        <v>55</v>
      </c>
      <c r="F112" s="47">
        <v>0</v>
      </c>
      <c r="G112" s="47">
        <v>0</v>
      </c>
      <c r="H112" s="47">
        <v>21</v>
      </c>
      <c r="I112" s="33">
        <v>49</v>
      </c>
      <c r="J112" s="34">
        <f t="shared" si="13"/>
        <v>70</v>
      </c>
      <c r="K112" s="26"/>
    </row>
    <row r="113" spans="1:11" ht="13.5">
      <c r="A113" s="212"/>
      <c r="B113" s="206"/>
      <c r="C113" s="63"/>
      <c r="D113" s="52"/>
      <c r="E113" s="32" t="s">
        <v>56</v>
      </c>
      <c r="F113" s="47">
        <v>0</v>
      </c>
      <c r="G113" s="47">
        <v>0</v>
      </c>
      <c r="H113" s="47">
        <v>0</v>
      </c>
      <c r="I113" s="33">
        <v>0</v>
      </c>
      <c r="J113" s="34">
        <f t="shared" si="13"/>
        <v>0</v>
      </c>
      <c r="K113" s="26"/>
    </row>
    <row r="114" spans="1:11" ht="13.5">
      <c r="A114" s="212"/>
      <c r="B114" s="206"/>
      <c r="C114" s="63"/>
      <c r="D114" s="52"/>
      <c r="E114" s="32" t="s">
        <v>57</v>
      </c>
      <c r="F114" s="47">
        <v>2</v>
      </c>
      <c r="G114" s="47">
        <v>4</v>
      </c>
      <c r="H114" s="47">
        <v>0</v>
      </c>
      <c r="I114" s="33">
        <v>0</v>
      </c>
      <c r="J114" s="34">
        <f t="shared" si="13"/>
        <v>6</v>
      </c>
      <c r="K114" s="26"/>
    </row>
    <row r="115" spans="1:11" ht="13.5">
      <c r="A115" s="212"/>
      <c r="B115" s="206"/>
      <c r="C115" s="64"/>
      <c r="D115" s="42"/>
      <c r="E115" s="152" t="s">
        <v>58</v>
      </c>
      <c r="F115" s="44">
        <f>SUM(F111:F114)</f>
        <v>2</v>
      </c>
      <c r="G115" s="44">
        <f t="shared" ref="G115:I115" si="26">SUM(G111:G114)</f>
        <v>4</v>
      </c>
      <c r="H115" s="44">
        <f t="shared" si="26"/>
        <v>22</v>
      </c>
      <c r="I115" s="44">
        <f t="shared" si="26"/>
        <v>67</v>
      </c>
      <c r="J115" s="45">
        <f t="shared" si="13"/>
        <v>95</v>
      </c>
      <c r="K115" s="26"/>
    </row>
    <row r="116" spans="1:11" ht="13.5">
      <c r="A116" s="212"/>
      <c r="B116" s="206"/>
      <c r="C116" s="77" t="s">
        <v>40</v>
      </c>
      <c r="D116" s="78"/>
      <c r="E116" s="18" t="s">
        <v>54</v>
      </c>
      <c r="F116" s="46">
        <v>1</v>
      </c>
      <c r="G116" s="46">
        <v>0</v>
      </c>
      <c r="H116" s="46">
        <v>0</v>
      </c>
      <c r="I116" s="36">
        <v>1</v>
      </c>
      <c r="J116" s="37">
        <f t="shared" si="13"/>
        <v>2</v>
      </c>
      <c r="K116" s="26"/>
    </row>
    <row r="117" spans="1:11" ht="13.5">
      <c r="A117" s="212"/>
      <c r="B117" s="206"/>
      <c r="C117" s="63"/>
      <c r="D117" s="52"/>
      <c r="E117" s="32" t="s">
        <v>55</v>
      </c>
      <c r="F117" s="47">
        <v>3</v>
      </c>
      <c r="G117" s="47">
        <v>3</v>
      </c>
      <c r="H117" s="47">
        <v>18</v>
      </c>
      <c r="I117" s="33">
        <v>17</v>
      </c>
      <c r="J117" s="34">
        <f t="shared" si="13"/>
        <v>41</v>
      </c>
      <c r="K117" s="26"/>
    </row>
    <row r="118" spans="1:11" ht="13.5">
      <c r="A118" s="212"/>
      <c r="B118" s="206"/>
      <c r="C118" s="63"/>
      <c r="D118" s="52"/>
      <c r="E118" s="32" t="s">
        <v>56</v>
      </c>
      <c r="F118" s="47">
        <v>0</v>
      </c>
      <c r="G118" s="47">
        <v>0</v>
      </c>
      <c r="H118" s="47">
        <v>0</v>
      </c>
      <c r="I118" s="33">
        <v>0</v>
      </c>
      <c r="J118" s="34">
        <f t="shared" si="13"/>
        <v>0</v>
      </c>
      <c r="K118" s="26"/>
    </row>
    <row r="119" spans="1:11" ht="13.5">
      <c r="A119" s="212"/>
      <c r="B119" s="206"/>
      <c r="C119" s="63"/>
      <c r="D119" s="52"/>
      <c r="E119" s="32" t="s">
        <v>57</v>
      </c>
      <c r="F119" s="47">
        <v>5</v>
      </c>
      <c r="G119" s="47">
        <v>6</v>
      </c>
      <c r="H119" s="47">
        <v>0</v>
      </c>
      <c r="I119" s="33">
        <v>0</v>
      </c>
      <c r="J119" s="34">
        <f t="shared" si="13"/>
        <v>11</v>
      </c>
      <c r="K119" s="26"/>
    </row>
    <row r="120" spans="1:11" ht="13.5">
      <c r="A120" s="212"/>
      <c r="B120" s="206"/>
      <c r="C120" s="79"/>
      <c r="D120" s="42"/>
      <c r="E120" s="152" t="s">
        <v>58</v>
      </c>
      <c r="F120" s="44">
        <f>SUM(F116:F119)</f>
        <v>9</v>
      </c>
      <c r="G120" s="44">
        <f t="shared" ref="G120:I120" si="27">SUM(G116:G119)</f>
        <v>9</v>
      </c>
      <c r="H120" s="44">
        <f t="shared" si="27"/>
        <v>18</v>
      </c>
      <c r="I120" s="44">
        <f t="shared" si="27"/>
        <v>18</v>
      </c>
      <c r="J120" s="45">
        <f t="shared" si="13"/>
        <v>54</v>
      </c>
      <c r="K120" s="26"/>
    </row>
    <row r="121" spans="1:11" ht="13.5">
      <c r="A121" s="212"/>
      <c r="B121" s="206"/>
      <c r="C121" s="63" t="s">
        <v>41</v>
      </c>
      <c r="D121" s="80"/>
      <c r="E121" s="18" t="s">
        <v>54</v>
      </c>
      <c r="F121" s="46">
        <v>0</v>
      </c>
      <c r="G121" s="46">
        <v>0</v>
      </c>
      <c r="H121" s="46">
        <v>0</v>
      </c>
      <c r="I121" s="36">
        <v>1</v>
      </c>
      <c r="J121" s="37">
        <f t="shared" si="13"/>
        <v>1</v>
      </c>
      <c r="K121" s="26"/>
    </row>
    <row r="122" spans="1:11" ht="13.5">
      <c r="A122" s="212"/>
      <c r="B122" s="206"/>
      <c r="C122" s="63"/>
      <c r="D122" s="52"/>
      <c r="E122" s="32" t="s">
        <v>55</v>
      </c>
      <c r="F122" s="47">
        <v>0</v>
      </c>
      <c r="G122" s="47">
        <v>0</v>
      </c>
      <c r="H122" s="47">
        <v>2</v>
      </c>
      <c r="I122" s="33">
        <v>3</v>
      </c>
      <c r="J122" s="34">
        <f t="shared" si="13"/>
        <v>5</v>
      </c>
      <c r="K122" s="26"/>
    </row>
    <row r="123" spans="1:11" ht="13.5">
      <c r="A123" s="212"/>
      <c r="B123" s="206"/>
      <c r="C123" s="30"/>
      <c r="D123" s="31"/>
      <c r="E123" s="32" t="s">
        <v>56</v>
      </c>
      <c r="F123" s="47">
        <v>0</v>
      </c>
      <c r="G123" s="47">
        <v>0</v>
      </c>
      <c r="H123" s="47">
        <v>0</v>
      </c>
      <c r="I123" s="33">
        <v>0</v>
      </c>
      <c r="J123" s="34">
        <f t="shared" si="13"/>
        <v>0</v>
      </c>
      <c r="K123" s="26"/>
    </row>
    <row r="124" spans="1:11" ht="13.5">
      <c r="A124" s="212"/>
      <c r="B124" s="206"/>
      <c r="C124" s="30"/>
      <c r="D124" s="31"/>
      <c r="E124" s="32" t="s">
        <v>57</v>
      </c>
      <c r="F124" s="47">
        <v>0</v>
      </c>
      <c r="G124" s="47">
        <v>0</v>
      </c>
      <c r="H124" s="47">
        <v>0</v>
      </c>
      <c r="I124" s="33">
        <v>0</v>
      </c>
      <c r="J124" s="34">
        <f t="shared" si="13"/>
        <v>0</v>
      </c>
      <c r="K124" s="26"/>
    </row>
    <row r="125" spans="1:11" ht="13.5">
      <c r="A125" s="212"/>
      <c r="B125" s="206"/>
      <c r="C125" s="57"/>
      <c r="D125" s="42"/>
      <c r="E125" s="152" t="s">
        <v>58</v>
      </c>
      <c r="F125" s="44">
        <f>SUM(F121:F124)</f>
        <v>0</v>
      </c>
      <c r="G125" s="44">
        <f t="shared" ref="G125:I125" si="28">SUM(G121:G124)</f>
        <v>0</v>
      </c>
      <c r="H125" s="44">
        <f t="shared" si="28"/>
        <v>2</v>
      </c>
      <c r="I125" s="44">
        <f t="shared" si="28"/>
        <v>4</v>
      </c>
      <c r="J125" s="45">
        <f t="shared" si="13"/>
        <v>6</v>
      </c>
      <c r="K125" s="26"/>
    </row>
    <row r="126" spans="1:11" ht="13.5">
      <c r="A126" s="212"/>
      <c r="B126" s="206"/>
      <c r="C126" s="63" t="s">
        <v>42</v>
      </c>
      <c r="D126" s="52"/>
      <c r="E126" s="18" t="s">
        <v>54</v>
      </c>
      <c r="F126" s="46">
        <v>0</v>
      </c>
      <c r="G126" s="46">
        <v>0</v>
      </c>
      <c r="H126" s="46">
        <v>1</v>
      </c>
      <c r="I126" s="36">
        <v>1</v>
      </c>
      <c r="J126" s="37">
        <f t="shared" si="13"/>
        <v>2</v>
      </c>
      <c r="K126" s="26"/>
    </row>
    <row r="127" spans="1:11" ht="13.5">
      <c r="A127" s="212"/>
      <c r="B127" s="206"/>
      <c r="C127" s="30"/>
      <c r="D127" s="31"/>
      <c r="E127" s="32" t="s">
        <v>55</v>
      </c>
      <c r="F127" s="47">
        <v>1</v>
      </c>
      <c r="G127" s="47">
        <v>1</v>
      </c>
      <c r="H127" s="47">
        <v>36</v>
      </c>
      <c r="I127" s="33">
        <v>80</v>
      </c>
      <c r="J127" s="34">
        <f t="shared" ref="J127:J190" si="29">SUM(F127:I127)</f>
        <v>118</v>
      </c>
      <c r="K127" s="26"/>
    </row>
    <row r="128" spans="1:11" ht="13.5">
      <c r="A128" s="212"/>
      <c r="B128" s="206"/>
      <c r="C128" s="30"/>
      <c r="D128" s="31"/>
      <c r="E128" s="32" t="s">
        <v>56</v>
      </c>
      <c r="F128" s="47">
        <v>0</v>
      </c>
      <c r="G128" s="47">
        <v>0</v>
      </c>
      <c r="H128" s="47">
        <v>0</v>
      </c>
      <c r="I128" s="33">
        <v>0</v>
      </c>
      <c r="J128" s="34">
        <f t="shared" si="29"/>
        <v>0</v>
      </c>
      <c r="K128" s="26"/>
    </row>
    <row r="129" spans="1:14" ht="13.5">
      <c r="A129" s="212"/>
      <c r="B129" s="206"/>
      <c r="C129" s="30"/>
      <c r="D129" s="31"/>
      <c r="E129" s="32" t="s">
        <v>57</v>
      </c>
      <c r="F129" s="47">
        <v>0</v>
      </c>
      <c r="G129" s="47">
        <v>4</v>
      </c>
      <c r="H129" s="47">
        <v>0</v>
      </c>
      <c r="I129" s="33">
        <v>0</v>
      </c>
      <c r="J129" s="34">
        <f t="shared" si="29"/>
        <v>4</v>
      </c>
      <c r="K129" s="26"/>
    </row>
    <row r="130" spans="1:14" ht="13.5">
      <c r="A130" s="212"/>
      <c r="B130" s="206"/>
      <c r="C130" s="57"/>
      <c r="D130" s="42"/>
      <c r="E130" s="152" t="s">
        <v>58</v>
      </c>
      <c r="F130" s="44">
        <f>SUM(F126:F129)</f>
        <v>1</v>
      </c>
      <c r="G130" s="44">
        <f t="shared" ref="G130:I130" si="30">SUM(G126:G129)</f>
        <v>5</v>
      </c>
      <c r="H130" s="44">
        <f t="shared" si="30"/>
        <v>37</v>
      </c>
      <c r="I130" s="44">
        <f t="shared" si="30"/>
        <v>81</v>
      </c>
      <c r="J130" s="45">
        <f t="shared" si="29"/>
        <v>124</v>
      </c>
      <c r="K130" s="26"/>
    </row>
    <row r="131" spans="1:14" ht="13.5">
      <c r="A131" s="212"/>
      <c r="B131" s="215"/>
      <c r="C131" s="160"/>
      <c r="D131" s="160"/>
      <c r="E131" s="160"/>
      <c r="F131" s="60">
        <f>F90+F95+F100+F105+F110+F115+F120+F125+F130</f>
        <v>382</v>
      </c>
      <c r="G131" s="60">
        <f t="shared" ref="G131:I131" si="31">G90+G95+G100+G105+G110+G115+G120+G125+G130</f>
        <v>108</v>
      </c>
      <c r="H131" s="60">
        <f t="shared" si="31"/>
        <v>592</v>
      </c>
      <c r="I131" s="60">
        <f t="shared" si="31"/>
        <v>719</v>
      </c>
      <c r="J131" s="45">
        <f t="shared" si="29"/>
        <v>1801</v>
      </c>
      <c r="K131" s="26"/>
      <c r="L131" s="81"/>
    </row>
    <row r="132" spans="1:14" ht="13.5">
      <c r="A132" s="212"/>
      <c r="B132" s="205" t="s">
        <v>7</v>
      </c>
      <c r="C132" s="38" t="s">
        <v>43</v>
      </c>
      <c r="D132" s="39"/>
      <c r="E132" s="17" t="s">
        <v>54</v>
      </c>
      <c r="F132" s="27">
        <v>11</v>
      </c>
      <c r="G132" s="27">
        <v>9</v>
      </c>
      <c r="H132" s="28">
        <v>24</v>
      </c>
      <c r="I132" s="28">
        <v>19</v>
      </c>
      <c r="J132" s="29">
        <f t="shared" si="29"/>
        <v>63</v>
      </c>
      <c r="K132" s="26"/>
    </row>
    <row r="133" spans="1:14" ht="13.5">
      <c r="A133" s="212"/>
      <c r="B133" s="206"/>
      <c r="C133" s="30"/>
      <c r="D133" s="31"/>
      <c r="E133" s="32" t="s">
        <v>55</v>
      </c>
      <c r="F133" s="47">
        <v>26</v>
      </c>
      <c r="G133" s="47">
        <v>22</v>
      </c>
      <c r="H133" s="33">
        <v>170</v>
      </c>
      <c r="I133" s="33">
        <v>57</v>
      </c>
      <c r="J133" s="34">
        <f t="shared" si="29"/>
        <v>275</v>
      </c>
      <c r="K133" s="26"/>
    </row>
    <row r="134" spans="1:14" ht="13.5">
      <c r="A134" s="212"/>
      <c r="B134" s="206"/>
      <c r="C134" s="30"/>
      <c r="D134" s="31"/>
      <c r="E134" s="32" t="s">
        <v>56</v>
      </c>
      <c r="F134" s="47">
        <v>0</v>
      </c>
      <c r="G134" s="47">
        <v>0</v>
      </c>
      <c r="H134" s="33">
        <v>0</v>
      </c>
      <c r="I134" s="33">
        <v>0</v>
      </c>
      <c r="J134" s="34">
        <f t="shared" si="29"/>
        <v>0</v>
      </c>
      <c r="K134" s="26"/>
    </row>
    <row r="135" spans="1:14" ht="13.5">
      <c r="A135" s="212"/>
      <c r="B135" s="206"/>
      <c r="C135" s="30"/>
      <c r="D135" s="31"/>
      <c r="E135" s="32" t="s">
        <v>57</v>
      </c>
      <c r="F135" s="47">
        <v>84</v>
      </c>
      <c r="G135" s="47">
        <v>62</v>
      </c>
      <c r="H135" s="33">
        <v>4</v>
      </c>
      <c r="I135" s="33">
        <v>0</v>
      </c>
      <c r="J135" s="34">
        <f t="shared" si="29"/>
        <v>150</v>
      </c>
      <c r="K135" s="26"/>
    </row>
    <row r="136" spans="1:14" ht="13.5">
      <c r="A136" s="212"/>
      <c r="B136" s="206"/>
      <c r="C136" s="30"/>
      <c r="D136" s="40"/>
      <c r="E136" s="35" t="s">
        <v>58</v>
      </c>
      <c r="F136" s="44">
        <f>SUM(F132:F135)</f>
        <v>121</v>
      </c>
      <c r="G136" s="44">
        <f t="shared" ref="G136:I136" si="32">SUM(G132:G135)</f>
        <v>93</v>
      </c>
      <c r="H136" s="44">
        <f t="shared" si="32"/>
        <v>198</v>
      </c>
      <c r="I136" s="44">
        <f t="shared" si="32"/>
        <v>76</v>
      </c>
      <c r="J136" s="72">
        <f t="shared" si="29"/>
        <v>488</v>
      </c>
      <c r="K136" s="26"/>
    </row>
    <row r="137" spans="1:14" ht="13.5">
      <c r="A137" s="212"/>
      <c r="B137" s="206"/>
      <c r="C137" s="38" t="s">
        <v>44</v>
      </c>
      <c r="D137" s="39"/>
      <c r="E137" s="17" t="s">
        <v>54</v>
      </c>
      <c r="F137" s="46">
        <v>9</v>
      </c>
      <c r="G137" s="46">
        <v>4</v>
      </c>
      <c r="H137" s="36">
        <v>19</v>
      </c>
      <c r="I137" s="36">
        <v>53</v>
      </c>
      <c r="J137" s="37">
        <f t="shared" si="29"/>
        <v>85</v>
      </c>
      <c r="K137" s="26"/>
    </row>
    <row r="138" spans="1:14" ht="13.5">
      <c r="A138" s="212"/>
      <c r="B138" s="206"/>
      <c r="C138" s="15"/>
      <c r="D138" s="40"/>
      <c r="E138" s="32" t="s">
        <v>55</v>
      </c>
      <c r="F138" s="47">
        <v>6</v>
      </c>
      <c r="G138" s="47">
        <v>7</v>
      </c>
      <c r="H138" s="33">
        <v>212</v>
      </c>
      <c r="I138" s="33">
        <v>131</v>
      </c>
      <c r="J138" s="34">
        <f t="shared" si="29"/>
        <v>356</v>
      </c>
      <c r="K138" s="26"/>
    </row>
    <row r="139" spans="1:14" ht="13.5">
      <c r="A139" s="212"/>
      <c r="B139" s="206"/>
      <c r="C139" s="15"/>
      <c r="D139" s="40"/>
      <c r="E139" s="32" t="s">
        <v>56</v>
      </c>
      <c r="F139" s="47">
        <v>0</v>
      </c>
      <c r="G139" s="47">
        <v>0</v>
      </c>
      <c r="H139" s="33">
        <v>0</v>
      </c>
      <c r="I139" s="33">
        <v>0</v>
      </c>
      <c r="J139" s="34">
        <f t="shared" si="29"/>
        <v>0</v>
      </c>
      <c r="K139" s="26"/>
      <c r="N139" s="8"/>
    </row>
    <row r="140" spans="1:14" ht="13.5">
      <c r="A140" s="212"/>
      <c r="B140" s="206"/>
      <c r="C140" s="15"/>
      <c r="D140" s="40"/>
      <c r="E140" s="32" t="s">
        <v>57</v>
      </c>
      <c r="F140" s="47">
        <v>74</v>
      </c>
      <c r="G140" s="47">
        <v>59</v>
      </c>
      <c r="H140" s="33">
        <v>32</v>
      </c>
      <c r="I140" s="33">
        <v>3</v>
      </c>
      <c r="J140" s="34">
        <f t="shared" si="29"/>
        <v>168</v>
      </c>
      <c r="K140" s="26"/>
      <c r="N140" s="8"/>
    </row>
    <row r="141" spans="1:14" ht="13.5">
      <c r="A141" s="212"/>
      <c r="B141" s="206"/>
      <c r="C141" s="41"/>
      <c r="D141" s="42"/>
      <c r="E141" s="43" t="s">
        <v>58</v>
      </c>
      <c r="F141" s="44">
        <f>SUM(F137:F140)</f>
        <v>89</v>
      </c>
      <c r="G141" s="44">
        <f t="shared" ref="G141:I141" si="33">SUM(G137:G140)</f>
        <v>70</v>
      </c>
      <c r="H141" s="44">
        <f t="shared" si="33"/>
        <v>263</v>
      </c>
      <c r="I141" s="44">
        <f t="shared" si="33"/>
        <v>187</v>
      </c>
      <c r="J141" s="72">
        <f t="shared" si="29"/>
        <v>609</v>
      </c>
      <c r="K141" s="26"/>
      <c r="N141" s="8"/>
    </row>
    <row r="142" spans="1:14" ht="13.5">
      <c r="A142" s="212"/>
      <c r="B142" s="206"/>
      <c r="C142" s="15" t="s">
        <v>45</v>
      </c>
      <c r="D142" s="40"/>
      <c r="E142" s="18" t="s">
        <v>54</v>
      </c>
      <c r="F142" s="46">
        <v>4</v>
      </c>
      <c r="G142" s="46">
        <v>6</v>
      </c>
      <c r="H142" s="46">
        <v>13</v>
      </c>
      <c r="I142" s="46">
        <v>33</v>
      </c>
      <c r="J142" s="37">
        <f t="shared" si="29"/>
        <v>56</v>
      </c>
      <c r="K142" s="26"/>
      <c r="N142" s="8"/>
    </row>
    <row r="143" spans="1:14" ht="13.5">
      <c r="A143" s="212"/>
      <c r="B143" s="206"/>
      <c r="C143" s="30"/>
      <c r="D143" s="31"/>
      <c r="E143" s="32" t="s">
        <v>55</v>
      </c>
      <c r="F143" s="47">
        <v>5</v>
      </c>
      <c r="G143" s="47">
        <v>8</v>
      </c>
      <c r="H143" s="47">
        <v>146</v>
      </c>
      <c r="I143" s="47">
        <v>85</v>
      </c>
      <c r="J143" s="34">
        <f t="shared" si="29"/>
        <v>244</v>
      </c>
      <c r="K143" s="26"/>
      <c r="N143" s="8"/>
    </row>
    <row r="144" spans="1:14" ht="13.5">
      <c r="A144" s="212"/>
      <c r="B144" s="206"/>
      <c r="C144" s="30"/>
      <c r="D144" s="31"/>
      <c r="E144" s="32" t="s">
        <v>56</v>
      </c>
      <c r="F144" s="47">
        <v>0</v>
      </c>
      <c r="G144" s="47">
        <v>0</v>
      </c>
      <c r="H144" s="47">
        <v>0</v>
      </c>
      <c r="I144" s="47">
        <v>0</v>
      </c>
      <c r="J144" s="34">
        <f t="shared" si="29"/>
        <v>0</v>
      </c>
      <c r="K144" s="26"/>
      <c r="N144" s="8"/>
    </row>
    <row r="145" spans="1:14" ht="13.5">
      <c r="A145" s="212"/>
      <c r="B145" s="206"/>
      <c r="C145" s="30"/>
      <c r="D145" s="31"/>
      <c r="E145" s="32" t="s">
        <v>57</v>
      </c>
      <c r="F145" s="47">
        <v>29</v>
      </c>
      <c r="G145" s="47">
        <v>29</v>
      </c>
      <c r="H145" s="47">
        <v>11</v>
      </c>
      <c r="I145" s="47">
        <v>2</v>
      </c>
      <c r="J145" s="34">
        <f t="shared" si="29"/>
        <v>71</v>
      </c>
      <c r="K145" s="26"/>
      <c r="N145" s="8"/>
    </row>
    <row r="146" spans="1:14" ht="13.5">
      <c r="A146" s="212"/>
      <c r="B146" s="206"/>
      <c r="C146" s="57"/>
      <c r="D146" s="40"/>
      <c r="E146" s="66" t="s">
        <v>58</v>
      </c>
      <c r="F146" s="44">
        <f>SUM(F142:F145)</f>
        <v>38</v>
      </c>
      <c r="G146" s="44">
        <f t="shared" ref="G146:I146" si="34">SUM(G142:G145)</f>
        <v>43</v>
      </c>
      <c r="H146" s="44">
        <f t="shared" si="34"/>
        <v>170</v>
      </c>
      <c r="I146" s="44">
        <f t="shared" si="34"/>
        <v>120</v>
      </c>
      <c r="J146" s="82">
        <f t="shared" si="29"/>
        <v>371</v>
      </c>
      <c r="K146" s="26"/>
      <c r="N146" s="8"/>
    </row>
    <row r="147" spans="1:14" ht="13.5">
      <c r="A147" s="212"/>
      <c r="B147" s="216"/>
      <c r="C147" s="10"/>
      <c r="D147" s="10"/>
      <c r="E147" s="10"/>
      <c r="F147" s="69">
        <f>F136+F141+F146</f>
        <v>248</v>
      </c>
      <c r="G147" s="69">
        <f t="shared" ref="G147:I147" si="35">G136+G141+G146</f>
        <v>206</v>
      </c>
      <c r="H147" s="69">
        <f t="shared" si="35"/>
        <v>631</v>
      </c>
      <c r="I147" s="69">
        <f t="shared" si="35"/>
        <v>383</v>
      </c>
      <c r="J147" s="61">
        <f t="shared" si="29"/>
        <v>1468</v>
      </c>
      <c r="K147" s="26"/>
      <c r="N147" s="8"/>
    </row>
    <row r="148" spans="1:14" ht="13.5">
      <c r="A148" s="212"/>
      <c r="B148" s="217" t="s">
        <v>61</v>
      </c>
      <c r="C148" s="217"/>
      <c r="D148" s="217"/>
      <c r="E148" s="83" t="s">
        <v>62</v>
      </c>
      <c r="F148" s="84">
        <f>F8+F13+F18+F23+F28+F33+F38+F44+F49+F54+F59+F64+F70+F75+F80+F86+F91+F96+F101+F106+F111+F116+F121+F126+F132+F137+F142</f>
        <v>144</v>
      </c>
      <c r="G148" s="84">
        <f t="shared" ref="G148:I148" si="36">G8+G13+G18+G23+G28+G33+G38+G44+G49+G54+G59+G64+G70+G75+G80+G86+G91+G96+G101+G106+G111+G116+G121+G126+G132+G137+G142</f>
        <v>80</v>
      </c>
      <c r="H148" s="84">
        <f t="shared" si="36"/>
        <v>187</v>
      </c>
      <c r="I148" s="84">
        <f t="shared" si="36"/>
        <v>354</v>
      </c>
      <c r="J148" s="85">
        <f t="shared" si="29"/>
        <v>765</v>
      </c>
      <c r="N148" s="8"/>
    </row>
    <row r="149" spans="1:14" ht="13.5">
      <c r="A149" s="212"/>
      <c r="B149" s="217"/>
      <c r="C149" s="217"/>
      <c r="D149" s="217"/>
      <c r="E149" s="87" t="s">
        <v>63</v>
      </c>
      <c r="F149" s="88">
        <f t="shared" ref="F149:I151" si="37">F9+F14+F19+F24+F29+F34+F39+F45+F50+F55+F60+F65+F71+F76+F81+F87+F92+F97+F102+F107+F112+F117+F122+F127+F133+F138+F143</f>
        <v>420</v>
      </c>
      <c r="G149" s="88">
        <f t="shared" si="37"/>
        <v>181</v>
      </c>
      <c r="H149" s="88">
        <f t="shared" si="37"/>
        <v>1703</v>
      </c>
      <c r="I149" s="88">
        <f t="shared" si="37"/>
        <v>1277</v>
      </c>
      <c r="J149" s="85">
        <f t="shared" si="29"/>
        <v>3581</v>
      </c>
      <c r="N149" s="8"/>
    </row>
    <row r="150" spans="1:14" ht="13.5">
      <c r="A150" s="212"/>
      <c r="B150" s="217"/>
      <c r="C150" s="217"/>
      <c r="D150" s="217"/>
      <c r="E150" s="87" t="s">
        <v>64</v>
      </c>
      <c r="F150" s="88">
        <f t="shared" si="37"/>
        <v>108</v>
      </c>
      <c r="G150" s="88">
        <f t="shared" si="37"/>
        <v>47</v>
      </c>
      <c r="H150" s="88">
        <f t="shared" si="37"/>
        <v>0</v>
      </c>
      <c r="I150" s="88">
        <f t="shared" si="37"/>
        <v>0</v>
      </c>
      <c r="J150" s="85">
        <f t="shared" si="29"/>
        <v>155</v>
      </c>
    </row>
    <row r="151" spans="1:14" ht="13.5">
      <c r="A151" s="212"/>
      <c r="B151" s="217"/>
      <c r="C151" s="217"/>
      <c r="D151" s="217"/>
      <c r="E151" s="89" t="s">
        <v>65</v>
      </c>
      <c r="F151" s="88">
        <f t="shared" si="37"/>
        <v>430</v>
      </c>
      <c r="G151" s="88">
        <f t="shared" si="37"/>
        <v>235</v>
      </c>
      <c r="H151" s="88">
        <f t="shared" si="37"/>
        <v>52</v>
      </c>
      <c r="I151" s="88">
        <f t="shared" si="37"/>
        <v>5</v>
      </c>
      <c r="J151" s="85">
        <f t="shared" si="29"/>
        <v>722</v>
      </c>
    </row>
    <row r="152" spans="1:14" ht="13.5">
      <c r="A152" s="212"/>
      <c r="B152" s="217"/>
      <c r="C152" s="217"/>
      <c r="D152" s="217"/>
      <c r="E152" s="90"/>
      <c r="F152" s="91">
        <f>SUM(F148:F151)</f>
        <v>1102</v>
      </c>
      <c r="G152" s="91">
        <f t="shared" ref="G152:I152" si="38">SUM(G148:G151)</f>
        <v>543</v>
      </c>
      <c r="H152" s="91">
        <f t="shared" si="38"/>
        <v>1942</v>
      </c>
      <c r="I152" s="91">
        <f t="shared" si="38"/>
        <v>1636</v>
      </c>
      <c r="J152" s="92">
        <f t="shared" si="29"/>
        <v>5223</v>
      </c>
    </row>
    <row r="153" spans="1:14" thickBot="1">
      <c r="A153" s="213"/>
      <c r="B153" s="218"/>
      <c r="C153" s="218"/>
      <c r="D153" s="218"/>
      <c r="E153" s="93"/>
      <c r="F153" s="94">
        <f t="shared" ref="F153:J153" si="39">F152/$J$152</f>
        <v>0.21098985257514838</v>
      </c>
      <c r="G153" s="94">
        <f t="shared" si="39"/>
        <v>0.10396323951751867</v>
      </c>
      <c r="H153" s="94">
        <f t="shared" si="39"/>
        <v>0.37181696343097836</v>
      </c>
      <c r="I153" s="94">
        <f t="shared" si="39"/>
        <v>0.3132299444763546</v>
      </c>
      <c r="J153" s="95">
        <f t="shared" si="39"/>
        <v>1</v>
      </c>
      <c r="K153" s="26"/>
    </row>
    <row r="154" spans="1:14" ht="13.5">
      <c r="A154" s="181" t="s">
        <v>66</v>
      </c>
      <c r="B154" s="185" t="s">
        <v>8</v>
      </c>
      <c r="C154" s="15" t="s">
        <v>33</v>
      </c>
      <c r="D154" s="40"/>
      <c r="E154" s="18" t="s">
        <v>54</v>
      </c>
      <c r="F154" s="96">
        <v>1</v>
      </c>
      <c r="G154" s="96">
        <v>0</v>
      </c>
      <c r="H154" s="97">
        <v>0</v>
      </c>
      <c r="I154" s="97">
        <v>0</v>
      </c>
      <c r="J154" s="98">
        <f t="shared" si="29"/>
        <v>1</v>
      </c>
      <c r="K154" s="26"/>
    </row>
    <row r="155" spans="1:14" ht="13.5">
      <c r="A155" s="182"/>
      <c r="B155" s="186"/>
      <c r="C155" s="30"/>
      <c r="D155" s="31"/>
      <c r="E155" s="32" t="s">
        <v>55</v>
      </c>
      <c r="F155" s="99">
        <v>0</v>
      </c>
      <c r="G155" s="99">
        <v>0</v>
      </c>
      <c r="H155" s="100">
        <v>0</v>
      </c>
      <c r="I155" s="100">
        <v>0</v>
      </c>
      <c r="J155" s="101">
        <f t="shared" si="29"/>
        <v>0</v>
      </c>
      <c r="K155" s="26"/>
    </row>
    <row r="156" spans="1:14" ht="13.5">
      <c r="A156" s="182"/>
      <c r="B156" s="186"/>
      <c r="C156" s="30"/>
      <c r="D156" s="31"/>
      <c r="E156" s="32" t="s">
        <v>56</v>
      </c>
      <c r="F156" s="99">
        <v>0</v>
      </c>
      <c r="G156" s="99">
        <v>0</v>
      </c>
      <c r="H156" s="100">
        <v>0</v>
      </c>
      <c r="I156" s="100">
        <v>0</v>
      </c>
      <c r="J156" s="101">
        <f t="shared" si="29"/>
        <v>0</v>
      </c>
      <c r="K156" s="26"/>
    </row>
    <row r="157" spans="1:14" ht="13.5">
      <c r="A157" s="182"/>
      <c r="B157" s="186"/>
      <c r="C157" s="30"/>
      <c r="D157" s="31"/>
      <c r="E157" s="32" t="s">
        <v>57</v>
      </c>
      <c r="F157" s="99">
        <v>0</v>
      </c>
      <c r="G157" s="99">
        <v>0</v>
      </c>
      <c r="H157" s="100">
        <v>0</v>
      </c>
      <c r="I157" s="100">
        <v>0</v>
      </c>
      <c r="J157" s="101">
        <f t="shared" si="29"/>
        <v>0</v>
      </c>
      <c r="K157" s="26"/>
    </row>
    <row r="158" spans="1:14" ht="13.5">
      <c r="A158" s="182"/>
      <c r="B158" s="186"/>
      <c r="C158" s="102"/>
      <c r="D158" s="40"/>
      <c r="E158" s="35" t="s">
        <v>58</v>
      </c>
      <c r="F158" s="44">
        <f>SUM(F154:F157)</f>
        <v>1</v>
      </c>
      <c r="G158" s="44">
        <f t="shared" ref="G158:I158" si="40">SUM(G154:G157)</f>
        <v>0</v>
      </c>
      <c r="H158" s="44">
        <f t="shared" si="40"/>
        <v>0</v>
      </c>
      <c r="I158" s="44">
        <f t="shared" si="40"/>
        <v>0</v>
      </c>
      <c r="J158" s="98">
        <f t="shared" si="29"/>
        <v>1</v>
      </c>
      <c r="K158" s="26"/>
    </row>
    <row r="159" spans="1:14" ht="13.5">
      <c r="A159" s="182"/>
      <c r="B159" s="186"/>
      <c r="C159" s="103" t="s">
        <v>24</v>
      </c>
      <c r="D159" s="104"/>
      <c r="E159" s="17" t="s">
        <v>54</v>
      </c>
      <c r="F159" s="105">
        <v>1</v>
      </c>
      <c r="G159" s="105">
        <v>2</v>
      </c>
      <c r="H159" s="106">
        <v>2</v>
      </c>
      <c r="I159" s="106">
        <v>1</v>
      </c>
      <c r="J159" s="107">
        <f t="shared" si="29"/>
        <v>6</v>
      </c>
      <c r="K159" s="26"/>
    </row>
    <row r="160" spans="1:14" ht="13.5">
      <c r="A160" s="182"/>
      <c r="B160" s="186"/>
      <c r="C160" s="15"/>
      <c r="D160" s="40"/>
      <c r="E160" s="32" t="s">
        <v>55</v>
      </c>
      <c r="F160" s="99">
        <v>36</v>
      </c>
      <c r="G160" s="99">
        <v>14</v>
      </c>
      <c r="H160" s="100">
        <v>24</v>
      </c>
      <c r="I160" s="100">
        <v>30</v>
      </c>
      <c r="J160" s="101">
        <f t="shared" si="29"/>
        <v>104</v>
      </c>
      <c r="K160" s="26"/>
    </row>
    <row r="161" spans="1:21" ht="15" customHeight="1">
      <c r="A161" s="182"/>
      <c r="B161" s="186"/>
      <c r="C161" s="15"/>
      <c r="D161" s="40"/>
      <c r="E161" s="32" t="s">
        <v>56</v>
      </c>
      <c r="F161" s="99">
        <v>0</v>
      </c>
      <c r="G161" s="99">
        <v>0</v>
      </c>
      <c r="H161" s="100">
        <v>0</v>
      </c>
      <c r="I161" s="100">
        <v>0</v>
      </c>
      <c r="J161" s="101">
        <f t="shared" si="29"/>
        <v>0</v>
      </c>
      <c r="K161" s="26"/>
    </row>
    <row r="162" spans="1:21" ht="15" customHeight="1">
      <c r="A162" s="182"/>
      <c r="B162" s="186"/>
      <c r="C162" s="15"/>
      <c r="D162" s="40"/>
      <c r="E162" s="32" t="s">
        <v>57</v>
      </c>
      <c r="F162" s="99">
        <v>3</v>
      </c>
      <c r="G162" s="99">
        <v>7</v>
      </c>
      <c r="H162" s="100">
        <v>0</v>
      </c>
      <c r="I162" s="100">
        <v>0</v>
      </c>
      <c r="J162" s="101">
        <f t="shared" si="29"/>
        <v>10</v>
      </c>
      <c r="K162" s="26"/>
    </row>
    <row r="163" spans="1:21" ht="15" customHeight="1">
      <c r="A163" s="182"/>
      <c r="B163" s="186"/>
      <c r="C163" s="41"/>
      <c r="D163" s="42"/>
      <c r="E163" s="43" t="s">
        <v>58</v>
      </c>
      <c r="F163" s="44">
        <f>SUM(F159:F162)</f>
        <v>40</v>
      </c>
      <c r="G163" s="44">
        <f t="shared" ref="G163:I163" si="41">SUM(G159:G162)</f>
        <v>23</v>
      </c>
      <c r="H163" s="44">
        <f t="shared" si="41"/>
        <v>26</v>
      </c>
      <c r="I163" s="44">
        <f t="shared" si="41"/>
        <v>31</v>
      </c>
      <c r="J163" s="108">
        <f t="shared" si="29"/>
        <v>120</v>
      </c>
      <c r="K163" s="26"/>
    </row>
    <row r="164" spans="1:21" ht="15" customHeight="1">
      <c r="A164" s="182"/>
      <c r="B164" s="186"/>
      <c r="C164" s="15" t="s">
        <v>26</v>
      </c>
      <c r="D164" s="40"/>
      <c r="E164" s="18" t="s">
        <v>54</v>
      </c>
      <c r="F164" s="96">
        <v>0</v>
      </c>
      <c r="G164" s="96">
        <v>0</v>
      </c>
      <c r="H164" s="96">
        <v>0</v>
      </c>
      <c r="I164" s="97">
        <v>0</v>
      </c>
      <c r="J164" s="98">
        <f t="shared" si="29"/>
        <v>0</v>
      </c>
      <c r="K164" s="26"/>
    </row>
    <row r="165" spans="1:21" ht="15" customHeight="1">
      <c r="A165" s="182"/>
      <c r="B165" s="186"/>
      <c r="C165" s="15"/>
      <c r="D165" s="40"/>
      <c r="E165" s="32" t="s">
        <v>55</v>
      </c>
      <c r="F165" s="99">
        <v>0</v>
      </c>
      <c r="G165" s="99">
        <v>0</v>
      </c>
      <c r="H165" s="99">
        <v>5</v>
      </c>
      <c r="I165" s="100">
        <v>1</v>
      </c>
      <c r="J165" s="101">
        <f t="shared" si="29"/>
        <v>6</v>
      </c>
      <c r="K165" s="26"/>
    </row>
    <row r="166" spans="1:21" ht="15" customHeight="1">
      <c r="A166" s="182"/>
      <c r="B166" s="186"/>
      <c r="C166" s="15"/>
      <c r="D166" s="40"/>
      <c r="E166" s="32" t="s">
        <v>56</v>
      </c>
      <c r="F166" s="99">
        <v>0</v>
      </c>
      <c r="G166" s="99">
        <v>0</v>
      </c>
      <c r="H166" s="99">
        <v>0</v>
      </c>
      <c r="I166" s="100">
        <v>0</v>
      </c>
      <c r="J166" s="101">
        <f t="shared" si="29"/>
        <v>0</v>
      </c>
      <c r="K166" s="26"/>
    </row>
    <row r="167" spans="1:21" ht="15" customHeight="1">
      <c r="A167" s="182"/>
      <c r="B167" s="186"/>
      <c r="C167" s="15"/>
      <c r="D167" s="40"/>
      <c r="E167" s="32" t="s">
        <v>57</v>
      </c>
      <c r="F167" s="99">
        <v>3</v>
      </c>
      <c r="G167" s="99">
        <v>1</v>
      </c>
      <c r="H167" s="99">
        <v>0</v>
      </c>
      <c r="I167" s="100">
        <v>0</v>
      </c>
      <c r="J167" s="101">
        <f t="shared" si="29"/>
        <v>4</v>
      </c>
      <c r="K167" s="26"/>
    </row>
    <row r="168" spans="1:21" ht="15" customHeight="1">
      <c r="A168" s="182"/>
      <c r="B168" s="186"/>
      <c r="C168" s="15"/>
      <c r="D168" s="40"/>
      <c r="E168" s="35" t="s">
        <v>58</v>
      </c>
      <c r="F168" s="44">
        <f>SUM(F164:F167)</f>
        <v>3</v>
      </c>
      <c r="G168" s="44">
        <f t="shared" ref="G168:I168" si="42">SUM(G164:G167)</f>
        <v>1</v>
      </c>
      <c r="H168" s="44">
        <f t="shared" si="42"/>
        <v>5</v>
      </c>
      <c r="I168" s="44">
        <f t="shared" si="42"/>
        <v>1</v>
      </c>
      <c r="J168" s="98">
        <f t="shared" si="29"/>
        <v>10</v>
      </c>
      <c r="K168" s="26"/>
    </row>
    <row r="169" spans="1:21" s="11" customFormat="1" ht="15" customHeight="1">
      <c r="A169" s="182"/>
      <c r="B169" s="186"/>
      <c r="C169" s="38" t="s">
        <v>30</v>
      </c>
      <c r="D169" s="109"/>
      <c r="E169" s="17" t="s">
        <v>54</v>
      </c>
      <c r="F169" s="105">
        <v>0</v>
      </c>
      <c r="G169" s="105">
        <v>0</v>
      </c>
      <c r="H169" s="106">
        <v>0</v>
      </c>
      <c r="I169" s="106">
        <v>0</v>
      </c>
      <c r="J169" s="107">
        <f t="shared" si="29"/>
        <v>0</v>
      </c>
      <c r="K169" s="110"/>
      <c r="M169" s="8"/>
      <c r="N169"/>
      <c r="O169" s="8"/>
      <c r="P169" s="8"/>
      <c r="Q169" s="8"/>
      <c r="R169" s="8"/>
      <c r="S169" s="8"/>
      <c r="T169" s="8"/>
      <c r="U169" s="8"/>
    </row>
    <row r="170" spans="1:21" s="11" customFormat="1" ht="15" customHeight="1">
      <c r="A170" s="182"/>
      <c r="B170" s="186"/>
      <c r="C170" s="111"/>
      <c r="D170" s="112"/>
      <c r="E170" s="32" t="s">
        <v>55</v>
      </c>
      <c r="F170" s="99">
        <v>0</v>
      </c>
      <c r="G170" s="99">
        <v>0</v>
      </c>
      <c r="H170" s="100">
        <v>7</v>
      </c>
      <c r="I170" s="100">
        <v>0</v>
      </c>
      <c r="J170" s="101">
        <f t="shared" si="29"/>
        <v>7</v>
      </c>
      <c r="K170" s="110"/>
      <c r="M170" s="8"/>
      <c r="N170"/>
      <c r="O170" s="8"/>
      <c r="P170" s="8"/>
      <c r="Q170" s="8"/>
      <c r="R170" s="8"/>
      <c r="S170" s="8"/>
      <c r="T170" s="8"/>
      <c r="U170" s="8"/>
    </row>
    <row r="171" spans="1:21" s="11" customFormat="1" ht="15" customHeight="1">
      <c r="A171" s="182"/>
      <c r="B171" s="186"/>
      <c r="C171" s="111"/>
      <c r="D171" s="112"/>
      <c r="E171" s="32" t="s">
        <v>56</v>
      </c>
      <c r="F171" s="99">
        <v>0</v>
      </c>
      <c r="G171" s="99">
        <v>0</v>
      </c>
      <c r="H171" s="100">
        <v>0</v>
      </c>
      <c r="I171" s="100">
        <v>0</v>
      </c>
      <c r="J171" s="101">
        <f t="shared" si="29"/>
        <v>0</v>
      </c>
      <c r="K171" s="110"/>
      <c r="N171"/>
      <c r="O171" s="8"/>
      <c r="P171" s="8"/>
      <c r="Q171" s="8"/>
      <c r="R171" s="8"/>
      <c r="S171" s="8"/>
      <c r="T171" s="8"/>
      <c r="U171" s="8"/>
    </row>
    <row r="172" spans="1:21" s="11" customFormat="1" ht="15" customHeight="1">
      <c r="A172" s="182"/>
      <c r="B172" s="186"/>
      <c r="C172" s="111"/>
      <c r="D172" s="112"/>
      <c r="E172" s="32" t="s">
        <v>57</v>
      </c>
      <c r="F172" s="99">
        <v>0</v>
      </c>
      <c r="G172" s="99">
        <v>0</v>
      </c>
      <c r="H172" s="100">
        <v>0</v>
      </c>
      <c r="I172" s="100">
        <v>0</v>
      </c>
      <c r="J172" s="101">
        <f t="shared" si="29"/>
        <v>0</v>
      </c>
      <c r="K172" s="110"/>
      <c r="M172" s="8"/>
      <c r="N172"/>
      <c r="O172" s="8"/>
      <c r="P172" s="8"/>
      <c r="Q172" s="8"/>
      <c r="R172" s="8"/>
      <c r="S172" s="8"/>
      <c r="T172" s="8"/>
      <c r="U172" s="8"/>
    </row>
    <row r="173" spans="1:21" s="11" customFormat="1" ht="15" customHeight="1">
      <c r="A173" s="182"/>
      <c r="B173" s="186"/>
      <c r="C173" s="113"/>
      <c r="D173" s="42"/>
      <c r="E173" s="43" t="s">
        <v>58</v>
      </c>
      <c r="F173" s="44">
        <f>SUM(F169:F172)</f>
        <v>0</v>
      </c>
      <c r="G173" s="44">
        <f t="shared" ref="G173:I173" si="43">SUM(G169:G172)</f>
        <v>0</v>
      </c>
      <c r="H173" s="44">
        <f t="shared" si="43"/>
        <v>7</v>
      </c>
      <c r="I173" s="44">
        <f t="shared" si="43"/>
        <v>0</v>
      </c>
      <c r="J173" s="108">
        <f t="shared" si="29"/>
        <v>7</v>
      </c>
      <c r="K173" s="110"/>
      <c r="M173" s="8"/>
      <c r="N173"/>
      <c r="O173" s="8"/>
      <c r="P173" s="8"/>
      <c r="Q173" s="8"/>
      <c r="R173" s="8"/>
      <c r="S173" s="8"/>
      <c r="T173" s="8"/>
      <c r="U173" s="8"/>
    </row>
    <row r="174" spans="1:21" s="11" customFormat="1" ht="15" customHeight="1">
      <c r="A174" s="182"/>
      <c r="B174" s="186"/>
      <c r="C174" s="15" t="s">
        <v>27</v>
      </c>
      <c r="D174" s="40"/>
      <c r="E174" s="18" t="s">
        <v>54</v>
      </c>
      <c r="F174" s="96">
        <v>0</v>
      </c>
      <c r="G174" s="96">
        <v>0</v>
      </c>
      <c r="H174" s="97">
        <v>0</v>
      </c>
      <c r="I174" s="97">
        <v>0</v>
      </c>
      <c r="J174" s="98">
        <f t="shared" si="29"/>
        <v>0</v>
      </c>
      <c r="K174" s="110"/>
      <c r="M174" s="8"/>
      <c r="N174"/>
      <c r="O174" s="8"/>
      <c r="P174" s="8"/>
      <c r="Q174" s="8"/>
      <c r="R174" s="8"/>
      <c r="S174" s="8"/>
      <c r="T174" s="8"/>
      <c r="U174" s="8"/>
    </row>
    <row r="175" spans="1:21" s="11" customFormat="1" ht="15" customHeight="1">
      <c r="A175" s="182"/>
      <c r="B175" s="186"/>
      <c r="C175" s="15"/>
      <c r="D175" s="40"/>
      <c r="E175" s="32" t="s">
        <v>55</v>
      </c>
      <c r="F175" s="99">
        <v>0</v>
      </c>
      <c r="G175" s="99">
        <v>0</v>
      </c>
      <c r="H175" s="100">
        <v>1</v>
      </c>
      <c r="I175" s="100">
        <v>0</v>
      </c>
      <c r="J175" s="101">
        <f t="shared" si="29"/>
        <v>1</v>
      </c>
      <c r="K175" s="110"/>
      <c r="M175" s="8"/>
      <c r="N175"/>
      <c r="O175" s="8"/>
      <c r="P175" s="8"/>
      <c r="Q175" s="8"/>
      <c r="R175" s="8"/>
      <c r="S175" s="8"/>
      <c r="T175" s="8"/>
      <c r="U175" s="8"/>
    </row>
    <row r="176" spans="1:21" s="11" customFormat="1" ht="15" customHeight="1">
      <c r="A176" s="182"/>
      <c r="B176" s="186"/>
      <c r="C176" s="15"/>
      <c r="D176" s="40"/>
      <c r="E176" s="32" t="s">
        <v>56</v>
      </c>
      <c r="F176" s="99">
        <v>0</v>
      </c>
      <c r="G176" s="99">
        <v>0</v>
      </c>
      <c r="H176" s="100">
        <v>0</v>
      </c>
      <c r="I176" s="100">
        <v>0</v>
      </c>
      <c r="J176" s="101">
        <f t="shared" si="29"/>
        <v>0</v>
      </c>
      <c r="K176" s="110"/>
      <c r="M176" s="8"/>
      <c r="N176"/>
      <c r="O176" s="8"/>
      <c r="P176" s="8"/>
      <c r="Q176" s="8"/>
      <c r="R176" s="8"/>
      <c r="S176" s="8"/>
      <c r="T176" s="8"/>
      <c r="U176" s="8"/>
    </row>
    <row r="177" spans="1:21" s="11" customFormat="1" ht="15" customHeight="1">
      <c r="A177" s="182"/>
      <c r="B177" s="186"/>
      <c r="C177" s="15"/>
      <c r="D177" s="40"/>
      <c r="E177" s="32" t="s">
        <v>57</v>
      </c>
      <c r="F177" s="99">
        <v>0</v>
      </c>
      <c r="G177" s="99">
        <v>0</v>
      </c>
      <c r="H177" s="100">
        <v>0</v>
      </c>
      <c r="I177" s="100">
        <v>0</v>
      </c>
      <c r="J177" s="101">
        <f t="shared" si="29"/>
        <v>0</v>
      </c>
      <c r="K177" s="110"/>
      <c r="M177" s="8"/>
      <c r="N177"/>
      <c r="O177" s="8"/>
      <c r="P177" s="8"/>
      <c r="Q177" s="8"/>
      <c r="R177" s="8"/>
      <c r="S177" s="8"/>
      <c r="T177" s="8"/>
      <c r="U177" s="8"/>
    </row>
    <row r="178" spans="1:21" s="11" customFormat="1" ht="15" customHeight="1">
      <c r="A178" s="182"/>
      <c r="B178" s="186"/>
      <c r="C178" s="77"/>
      <c r="D178" s="40"/>
      <c r="E178" s="35" t="s">
        <v>58</v>
      </c>
      <c r="F178" s="44">
        <f>SUM(F174:F177)</f>
        <v>0</v>
      </c>
      <c r="G178" s="44">
        <f t="shared" ref="G178:I178" si="44">SUM(G174:G177)</f>
        <v>0</v>
      </c>
      <c r="H178" s="44">
        <f t="shared" si="44"/>
        <v>1</v>
      </c>
      <c r="I178" s="44">
        <f t="shared" si="44"/>
        <v>0</v>
      </c>
      <c r="J178" s="98">
        <f t="shared" si="29"/>
        <v>1</v>
      </c>
      <c r="K178" s="110"/>
      <c r="M178" s="8"/>
      <c r="N178"/>
      <c r="O178" s="8"/>
      <c r="P178" s="8"/>
      <c r="Q178" s="8"/>
      <c r="R178" s="8"/>
      <c r="S178" s="8"/>
      <c r="T178" s="8"/>
      <c r="U178" s="8"/>
    </row>
    <row r="179" spans="1:21" ht="15" customHeight="1">
      <c r="A179" s="182"/>
      <c r="B179" s="186"/>
      <c r="C179" s="103" t="s">
        <v>25</v>
      </c>
      <c r="D179" s="104"/>
      <c r="E179" s="17" t="s">
        <v>54</v>
      </c>
      <c r="F179" s="105">
        <v>0</v>
      </c>
      <c r="G179" s="105">
        <v>0</v>
      </c>
      <c r="H179" s="106">
        <v>0</v>
      </c>
      <c r="I179" s="106">
        <v>0</v>
      </c>
      <c r="J179" s="107">
        <f t="shared" si="29"/>
        <v>0</v>
      </c>
      <c r="K179" s="26"/>
    </row>
    <row r="180" spans="1:21" ht="15" customHeight="1">
      <c r="A180" s="182"/>
      <c r="B180" s="186"/>
      <c r="C180" s="15"/>
      <c r="D180" s="40"/>
      <c r="E180" s="32" t="s">
        <v>55</v>
      </c>
      <c r="F180" s="99">
        <v>2</v>
      </c>
      <c r="G180" s="99">
        <v>0</v>
      </c>
      <c r="H180" s="100">
        <v>0</v>
      </c>
      <c r="I180" s="100">
        <v>1</v>
      </c>
      <c r="J180" s="101">
        <f t="shared" si="29"/>
        <v>3</v>
      </c>
      <c r="K180" s="26"/>
    </row>
    <row r="181" spans="1:21" ht="15" customHeight="1">
      <c r="A181" s="182"/>
      <c r="B181" s="186"/>
      <c r="C181" s="15"/>
      <c r="D181" s="40"/>
      <c r="E181" s="32" t="s">
        <v>56</v>
      </c>
      <c r="F181" s="99">
        <v>0</v>
      </c>
      <c r="G181" s="99">
        <v>0</v>
      </c>
      <c r="H181" s="100">
        <v>0</v>
      </c>
      <c r="I181" s="100">
        <v>0</v>
      </c>
      <c r="J181" s="101">
        <f t="shared" si="29"/>
        <v>0</v>
      </c>
      <c r="K181" s="26"/>
    </row>
    <row r="182" spans="1:21" ht="15" customHeight="1">
      <c r="A182" s="182"/>
      <c r="B182" s="186"/>
      <c r="C182" s="15"/>
      <c r="D182" s="40"/>
      <c r="E182" s="32" t="s">
        <v>57</v>
      </c>
      <c r="F182" s="99">
        <v>0</v>
      </c>
      <c r="G182" s="99">
        <v>0</v>
      </c>
      <c r="H182" s="100">
        <v>0</v>
      </c>
      <c r="I182" s="100">
        <v>0</v>
      </c>
      <c r="J182" s="101">
        <f t="shared" si="29"/>
        <v>0</v>
      </c>
      <c r="K182" s="26"/>
    </row>
    <row r="183" spans="1:21" ht="15" customHeight="1">
      <c r="A183" s="182"/>
      <c r="B183" s="186"/>
      <c r="C183" s="114"/>
      <c r="D183" s="42"/>
      <c r="E183" s="35" t="s">
        <v>58</v>
      </c>
      <c r="F183" s="44">
        <f>SUM(F179:F182)</f>
        <v>2</v>
      </c>
      <c r="G183" s="44">
        <f t="shared" ref="G183:I183" si="45">SUM(G179:G182)</f>
        <v>0</v>
      </c>
      <c r="H183" s="44">
        <f t="shared" si="45"/>
        <v>0</v>
      </c>
      <c r="I183" s="44">
        <f t="shared" si="45"/>
        <v>1</v>
      </c>
      <c r="J183" s="98">
        <f t="shared" ref="J183" si="46">SUM(F183:I183)</f>
        <v>3</v>
      </c>
      <c r="K183" s="26"/>
    </row>
    <row r="184" spans="1:21" ht="15" customHeight="1">
      <c r="A184" s="182"/>
      <c r="B184" s="186"/>
      <c r="C184" s="103" t="s">
        <v>28</v>
      </c>
      <c r="D184" s="104"/>
      <c r="E184" s="17" t="s">
        <v>54</v>
      </c>
      <c r="F184" s="105">
        <v>0</v>
      </c>
      <c r="G184" s="105">
        <v>0</v>
      </c>
      <c r="H184" s="106">
        <v>0</v>
      </c>
      <c r="I184" s="106">
        <v>1</v>
      </c>
      <c r="J184" s="107">
        <f t="shared" si="29"/>
        <v>1</v>
      </c>
      <c r="K184" s="26"/>
    </row>
    <row r="185" spans="1:21" ht="15" customHeight="1">
      <c r="A185" s="182"/>
      <c r="B185" s="186"/>
      <c r="C185" s="15"/>
      <c r="D185" s="40"/>
      <c r="E185" s="32" t="s">
        <v>55</v>
      </c>
      <c r="F185" s="99">
        <v>0</v>
      </c>
      <c r="G185" s="99">
        <v>0</v>
      </c>
      <c r="H185" s="100">
        <v>7</v>
      </c>
      <c r="I185" s="100">
        <v>6</v>
      </c>
      <c r="J185" s="101">
        <f t="shared" si="29"/>
        <v>13</v>
      </c>
      <c r="K185" s="26"/>
    </row>
    <row r="186" spans="1:21" ht="15" customHeight="1">
      <c r="A186" s="182"/>
      <c r="B186" s="186"/>
      <c r="C186" s="15"/>
      <c r="D186" s="40"/>
      <c r="E186" s="32" t="s">
        <v>56</v>
      </c>
      <c r="F186" s="99">
        <v>0</v>
      </c>
      <c r="G186" s="99">
        <v>0</v>
      </c>
      <c r="H186" s="100">
        <v>0</v>
      </c>
      <c r="I186" s="100">
        <v>0</v>
      </c>
      <c r="J186" s="101">
        <f t="shared" si="29"/>
        <v>0</v>
      </c>
      <c r="K186" s="26"/>
    </row>
    <row r="187" spans="1:21" ht="15" customHeight="1">
      <c r="A187" s="182"/>
      <c r="B187" s="186"/>
      <c r="C187" s="15"/>
      <c r="D187" s="40"/>
      <c r="E187" s="32" t="s">
        <v>57</v>
      </c>
      <c r="F187" s="99">
        <v>0</v>
      </c>
      <c r="G187" s="99">
        <v>0</v>
      </c>
      <c r="H187" s="100">
        <v>0</v>
      </c>
      <c r="I187" s="100">
        <v>0</v>
      </c>
      <c r="J187" s="101">
        <f t="shared" si="29"/>
        <v>0</v>
      </c>
      <c r="K187" s="26"/>
    </row>
    <row r="188" spans="1:21" ht="15" customHeight="1">
      <c r="A188" s="182"/>
      <c r="B188" s="186"/>
      <c r="C188" s="114"/>
      <c r="D188" s="42"/>
      <c r="E188" s="43" t="s">
        <v>58</v>
      </c>
      <c r="F188" s="44">
        <f>SUM(F184:F187)</f>
        <v>0</v>
      </c>
      <c r="G188" s="44">
        <f t="shared" ref="G188:I188" si="47">SUM(G184:G187)</f>
        <v>0</v>
      </c>
      <c r="H188" s="44">
        <f t="shared" si="47"/>
        <v>7</v>
      </c>
      <c r="I188" s="44">
        <f t="shared" si="47"/>
        <v>7</v>
      </c>
      <c r="J188" s="108">
        <f t="shared" si="29"/>
        <v>14</v>
      </c>
      <c r="K188" s="26"/>
    </row>
    <row r="189" spans="1:21" ht="15" customHeight="1">
      <c r="A189" s="182"/>
      <c r="B189" s="186"/>
      <c r="C189" s="103" t="s">
        <v>29</v>
      </c>
      <c r="D189" s="104"/>
      <c r="E189" s="17" t="s">
        <v>54</v>
      </c>
      <c r="F189" s="105">
        <v>0</v>
      </c>
      <c r="G189" s="105">
        <v>0</v>
      </c>
      <c r="H189" s="106">
        <v>0</v>
      </c>
      <c r="I189" s="106">
        <v>0</v>
      </c>
      <c r="J189" s="107">
        <f t="shared" si="29"/>
        <v>0</v>
      </c>
      <c r="K189" s="26"/>
    </row>
    <row r="190" spans="1:21" ht="15" customHeight="1">
      <c r="A190" s="182"/>
      <c r="B190" s="186"/>
      <c r="C190" s="115"/>
      <c r="D190" s="116"/>
      <c r="E190" s="32" t="s">
        <v>55</v>
      </c>
      <c r="F190" s="99">
        <v>0</v>
      </c>
      <c r="G190" s="99">
        <v>0</v>
      </c>
      <c r="H190" s="100">
        <v>6</v>
      </c>
      <c r="I190" s="100">
        <v>2</v>
      </c>
      <c r="J190" s="101">
        <f t="shared" si="29"/>
        <v>8</v>
      </c>
      <c r="K190" s="26"/>
    </row>
    <row r="191" spans="1:21" ht="15" customHeight="1">
      <c r="A191" s="182"/>
      <c r="B191" s="186"/>
      <c r="C191" s="115"/>
      <c r="D191" s="116"/>
      <c r="E191" s="32" t="s">
        <v>56</v>
      </c>
      <c r="F191" s="99">
        <v>0</v>
      </c>
      <c r="G191" s="99">
        <v>0</v>
      </c>
      <c r="H191" s="100">
        <v>0</v>
      </c>
      <c r="I191" s="100">
        <v>0</v>
      </c>
      <c r="J191" s="101">
        <f t="shared" ref="J191:J203" si="48">SUM(F191:I191)</f>
        <v>0</v>
      </c>
      <c r="K191" s="26"/>
      <c r="U191" s="11"/>
    </row>
    <row r="192" spans="1:21" ht="15" customHeight="1">
      <c r="A192" s="182"/>
      <c r="B192" s="186"/>
      <c r="C192" s="115"/>
      <c r="D192" s="116"/>
      <c r="E192" s="32" t="s">
        <v>57</v>
      </c>
      <c r="F192" s="99">
        <v>0</v>
      </c>
      <c r="G192" s="99">
        <v>0</v>
      </c>
      <c r="H192" s="100">
        <v>0</v>
      </c>
      <c r="I192" s="100">
        <v>0</v>
      </c>
      <c r="J192" s="101">
        <f t="shared" si="48"/>
        <v>0</v>
      </c>
      <c r="K192" s="26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ht="15" customHeight="1">
      <c r="A193" s="182"/>
      <c r="B193" s="186"/>
      <c r="C193" s="117"/>
      <c r="D193" s="42"/>
      <c r="E193" s="43" t="s">
        <v>58</v>
      </c>
      <c r="F193" s="44">
        <f>SUM(F189:F192)</f>
        <v>0</v>
      </c>
      <c r="G193" s="44">
        <f t="shared" ref="G193:I193" si="49">SUM(G189:G192)</f>
        <v>0</v>
      </c>
      <c r="H193" s="44">
        <f t="shared" si="49"/>
        <v>6</v>
      </c>
      <c r="I193" s="44">
        <f t="shared" si="49"/>
        <v>2</v>
      </c>
      <c r="J193" s="108">
        <f t="shared" si="48"/>
        <v>8</v>
      </c>
      <c r="K193" s="26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ht="15" customHeight="1">
      <c r="A194" s="182"/>
      <c r="B194" s="186"/>
      <c r="C194" s="115" t="s">
        <v>31</v>
      </c>
      <c r="D194" s="116"/>
      <c r="E194" s="18" t="s">
        <v>54</v>
      </c>
      <c r="F194" s="96">
        <v>0</v>
      </c>
      <c r="G194" s="96">
        <v>0</v>
      </c>
      <c r="H194" s="97">
        <v>0</v>
      </c>
      <c r="I194" s="97">
        <v>1</v>
      </c>
      <c r="J194" s="98">
        <f t="shared" si="48"/>
        <v>1</v>
      </c>
      <c r="K194" s="26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ht="15" customHeight="1">
      <c r="A195" s="182"/>
      <c r="B195" s="186"/>
      <c r="C195" s="15"/>
      <c r="D195" s="40"/>
      <c r="E195" s="32" t="s">
        <v>55</v>
      </c>
      <c r="F195" s="99">
        <v>0</v>
      </c>
      <c r="G195" s="99">
        <v>0</v>
      </c>
      <c r="H195" s="100">
        <v>11</v>
      </c>
      <c r="I195" s="100">
        <v>1</v>
      </c>
      <c r="J195" s="101">
        <f t="shared" si="48"/>
        <v>12</v>
      </c>
      <c r="K195" s="26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ht="15" customHeight="1">
      <c r="A196" s="182"/>
      <c r="B196" s="186"/>
      <c r="C196" s="30"/>
      <c r="D196" s="31"/>
      <c r="E196" s="32" t="s">
        <v>56</v>
      </c>
      <c r="F196" s="99">
        <v>0</v>
      </c>
      <c r="G196" s="99">
        <v>0</v>
      </c>
      <c r="H196" s="100">
        <v>0</v>
      </c>
      <c r="I196" s="100">
        <v>0</v>
      </c>
      <c r="J196" s="101">
        <f t="shared" si="48"/>
        <v>0</v>
      </c>
      <c r="K196" s="26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 ht="15" customHeight="1">
      <c r="A197" s="182"/>
      <c r="B197" s="186"/>
      <c r="C197" s="30"/>
      <c r="D197" s="31"/>
      <c r="E197" s="32" t="s">
        <v>57</v>
      </c>
      <c r="F197" s="99">
        <v>0</v>
      </c>
      <c r="G197" s="99">
        <v>0</v>
      </c>
      <c r="H197" s="100">
        <v>0</v>
      </c>
      <c r="I197" s="100">
        <v>0</v>
      </c>
      <c r="J197" s="101">
        <f t="shared" si="48"/>
        <v>0</v>
      </c>
      <c r="K197" s="26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 ht="15" customHeight="1">
      <c r="A198" s="182"/>
      <c r="B198" s="186"/>
      <c r="C198" s="41"/>
      <c r="D198" s="118"/>
      <c r="E198" s="35" t="s">
        <v>58</v>
      </c>
      <c r="F198" s="44">
        <f>SUM(F194:F197)</f>
        <v>0</v>
      </c>
      <c r="G198" s="44">
        <f t="shared" ref="G198:I198" si="50">SUM(G194:G197)</f>
        <v>0</v>
      </c>
      <c r="H198" s="44">
        <f t="shared" si="50"/>
        <v>11</v>
      </c>
      <c r="I198" s="44">
        <f t="shared" si="50"/>
        <v>2</v>
      </c>
      <c r="J198" s="98">
        <f t="shared" si="48"/>
        <v>13</v>
      </c>
      <c r="K198" s="26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ht="15" customHeight="1">
      <c r="A199" s="182"/>
      <c r="B199" s="186"/>
      <c r="C199" s="115" t="s">
        <v>32</v>
      </c>
      <c r="D199" s="119"/>
      <c r="E199" s="17" t="s">
        <v>54</v>
      </c>
      <c r="F199" s="105">
        <v>0</v>
      </c>
      <c r="G199" s="105">
        <v>0</v>
      </c>
      <c r="H199" s="106">
        <v>0</v>
      </c>
      <c r="I199" s="106">
        <v>0</v>
      </c>
      <c r="J199" s="107">
        <f t="shared" si="48"/>
        <v>0</v>
      </c>
      <c r="K199" s="26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 ht="15" customHeight="1">
      <c r="A200" s="182"/>
      <c r="B200" s="186"/>
      <c r="C200" s="15"/>
      <c r="D200" s="40"/>
      <c r="E200" s="32" t="s">
        <v>55</v>
      </c>
      <c r="F200" s="99">
        <v>0</v>
      </c>
      <c r="G200" s="99">
        <v>0</v>
      </c>
      <c r="H200" s="100">
        <v>0</v>
      </c>
      <c r="I200" s="100">
        <v>1</v>
      </c>
      <c r="J200" s="101">
        <f t="shared" si="48"/>
        <v>1</v>
      </c>
      <c r="K200" s="26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 ht="15" customHeight="1">
      <c r="A201" s="182"/>
      <c r="B201" s="186"/>
      <c r="C201" s="30"/>
      <c r="D201" s="31"/>
      <c r="E201" s="32" t="s">
        <v>56</v>
      </c>
      <c r="F201" s="99">
        <v>0</v>
      </c>
      <c r="G201" s="99">
        <v>0</v>
      </c>
      <c r="H201" s="100">
        <v>0</v>
      </c>
      <c r="I201" s="100">
        <v>0</v>
      </c>
      <c r="J201" s="101">
        <f t="shared" si="48"/>
        <v>0</v>
      </c>
      <c r="K201" s="26"/>
    </row>
    <row r="202" spans="1:21" ht="15" customHeight="1">
      <c r="A202" s="182"/>
      <c r="B202" s="186"/>
      <c r="C202" s="30"/>
      <c r="D202" s="31"/>
      <c r="E202" s="32" t="s">
        <v>57</v>
      </c>
      <c r="F202" s="99">
        <v>0</v>
      </c>
      <c r="G202" s="99">
        <v>0</v>
      </c>
      <c r="H202" s="100">
        <v>0</v>
      </c>
      <c r="I202" s="100">
        <v>0</v>
      </c>
      <c r="J202" s="101">
        <f t="shared" si="48"/>
        <v>0</v>
      </c>
      <c r="K202" s="26"/>
    </row>
    <row r="203" spans="1:21" ht="15" customHeight="1">
      <c r="A203" s="182"/>
      <c r="B203" s="186"/>
      <c r="C203" s="30"/>
      <c r="D203" s="40"/>
      <c r="E203" s="35" t="s">
        <v>58</v>
      </c>
      <c r="F203" s="44">
        <f>SUM(F199:F202)</f>
        <v>0</v>
      </c>
      <c r="G203" s="44">
        <f t="shared" ref="G203:I203" si="51">SUM(G199:G202)</f>
        <v>0</v>
      </c>
      <c r="H203" s="44">
        <f t="shared" si="51"/>
        <v>0</v>
      </c>
      <c r="I203" s="44">
        <f t="shared" si="51"/>
        <v>1</v>
      </c>
      <c r="J203" s="98">
        <f t="shared" si="48"/>
        <v>1</v>
      </c>
      <c r="K203" s="26"/>
    </row>
    <row r="204" spans="1:21" ht="18" customHeight="1">
      <c r="A204" s="182"/>
      <c r="B204" s="187"/>
      <c r="C204" s="10"/>
      <c r="D204" s="10"/>
      <c r="E204" s="10"/>
      <c r="F204" s="120">
        <f>F158+F163+F168+F173+F178+F183+F188+F193+F198+F203</f>
        <v>46</v>
      </c>
      <c r="G204" s="120">
        <f t="shared" ref="G204:I204" si="52">G158+G163+G168+G173+G178+G183+G188+G193+G198+G203</f>
        <v>24</v>
      </c>
      <c r="H204" s="120">
        <f t="shared" si="52"/>
        <v>63</v>
      </c>
      <c r="I204" s="120">
        <f t="shared" si="52"/>
        <v>45</v>
      </c>
      <c r="J204" s="121">
        <f t="shared" ref="J204:J216" si="53">SUM(F204:I204)</f>
        <v>178</v>
      </c>
      <c r="K204" s="26"/>
      <c r="N204" s="8"/>
    </row>
    <row r="205" spans="1:21" ht="15" customHeight="1">
      <c r="A205" s="183"/>
      <c r="B205" s="188" t="s">
        <v>67</v>
      </c>
      <c r="C205" s="188"/>
      <c r="D205" s="188"/>
      <c r="E205" s="122" t="s">
        <v>62</v>
      </c>
      <c r="F205" s="123">
        <f>F154+F159+F164+F169+F174+F179+F184+F189+F194+F199</f>
        <v>2</v>
      </c>
      <c r="G205" s="123">
        <f t="shared" ref="G205:I205" si="54">G154+G159+G164+G169+G174+G179+G184+G189+G194+G199</f>
        <v>2</v>
      </c>
      <c r="H205" s="123">
        <f t="shared" si="54"/>
        <v>2</v>
      </c>
      <c r="I205" s="123">
        <f t="shared" si="54"/>
        <v>3</v>
      </c>
      <c r="J205" s="124">
        <f t="shared" si="53"/>
        <v>9</v>
      </c>
      <c r="K205" s="26"/>
      <c r="N205" s="8"/>
    </row>
    <row r="206" spans="1:21" ht="15" customHeight="1">
      <c r="A206" s="183"/>
      <c r="B206" s="189"/>
      <c r="C206" s="189"/>
      <c r="D206" s="189"/>
      <c r="E206" s="125" t="s">
        <v>63</v>
      </c>
      <c r="F206" s="126">
        <f t="shared" ref="F206:I208" si="55">F155+F160+F165+F170+F175+F180+F185+F190+F195+F200</f>
        <v>38</v>
      </c>
      <c r="G206" s="126">
        <f t="shared" si="55"/>
        <v>14</v>
      </c>
      <c r="H206" s="126">
        <f t="shared" si="55"/>
        <v>61</v>
      </c>
      <c r="I206" s="126">
        <f t="shared" si="55"/>
        <v>42</v>
      </c>
      <c r="J206" s="127">
        <f t="shared" si="53"/>
        <v>155</v>
      </c>
      <c r="K206" s="26"/>
      <c r="N206" s="8"/>
    </row>
    <row r="207" spans="1:21" ht="15" customHeight="1">
      <c r="A207" s="183"/>
      <c r="B207" s="189"/>
      <c r="C207" s="189"/>
      <c r="D207" s="189"/>
      <c r="E207" s="125" t="s">
        <v>64</v>
      </c>
      <c r="F207" s="126">
        <f t="shared" si="55"/>
        <v>0</v>
      </c>
      <c r="G207" s="126">
        <f t="shared" si="55"/>
        <v>0</v>
      </c>
      <c r="H207" s="126">
        <f t="shared" si="55"/>
        <v>0</v>
      </c>
      <c r="I207" s="126">
        <f t="shared" si="55"/>
        <v>0</v>
      </c>
      <c r="J207" s="127">
        <f t="shared" si="53"/>
        <v>0</v>
      </c>
      <c r="K207" s="26"/>
      <c r="N207" s="8"/>
    </row>
    <row r="208" spans="1:21" ht="15" customHeight="1">
      <c r="A208" s="183"/>
      <c r="B208" s="189"/>
      <c r="C208" s="189"/>
      <c r="D208" s="189"/>
      <c r="E208" s="125" t="s">
        <v>65</v>
      </c>
      <c r="F208" s="126">
        <f t="shared" si="55"/>
        <v>6</v>
      </c>
      <c r="G208" s="126">
        <f t="shared" si="55"/>
        <v>8</v>
      </c>
      <c r="H208" s="126">
        <f t="shared" si="55"/>
        <v>0</v>
      </c>
      <c r="I208" s="126">
        <f t="shared" si="55"/>
        <v>0</v>
      </c>
      <c r="J208" s="127">
        <f t="shared" si="53"/>
        <v>14</v>
      </c>
      <c r="K208" s="26"/>
      <c r="N208" s="8"/>
    </row>
    <row r="209" spans="1:21" ht="15" customHeight="1">
      <c r="A209" s="183"/>
      <c r="B209" s="189"/>
      <c r="C209" s="189"/>
      <c r="D209" s="189"/>
      <c r="E209" s="128"/>
      <c r="F209" s="123">
        <f>SUM(F205:F208)</f>
        <v>46</v>
      </c>
      <c r="G209" s="123">
        <f t="shared" ref="G209:I209" si="56">SUM(G205:G208)</f>
        <v>24</v>
      </c>
      <c r="H209" s="123">
        <f>SUM(H205:H208)</f>
        <v>63</v>
      </c>
      <c r="I209" s="123">
        <f t="shared" si="56"/>
        <v>45</v>
      </c>
      <c r="J209" s="124">
        <f t="shared" si="53"/>
        <v>178</v>
      </c>
      <c r="K209" s="129"/>
      <c r="N209" s="8"/>
    </row>
    <row r="210" spans="1:21" ht="15" customHeight="1">
      <c r="A210" s="184"/>
      <c r="B210" s="190"/>
      <c r="C210" s="190"/>
      <c r="D210" s="190"/>
      <c r="E210" s="130"/>
      <c r="F210" s="131">
        <f>F209/$J$209</f>
        <v>0.25842696629213485</v>
      </c>
      <c r="G210" s="131">
        <f t="shared" ref="G210:I210" si="57">G209/$J$209</f>
        <v>0.1348314606741573</v>
      </c>
      <c r="H210" s="131">
        <f t="shared" si="57"/>
        <v>0.3539325842696629</v>
      </c>
      <c r="I210" s="131">
        <f t="shared" si="57"/>
        <v>0.25280898876404495</v>
      </c>
      <c r="J210" s="132">
        <f t="shared" si="53"/>
        <v>1</v>
      </c>
      <c r="K210" s="26"/>
      <c r="N210" s="8"/>
    </row>
    <row r="211" spans="1:21" s="16" customFormat="1" ht="15" customHeight="1">
      <c r="A211" s="191" t="s">
        <v>68</v>
      </c>
      <c r="B211" s="192"/>
      <c r="C211" s="192"/>
      <c r="D211" s="193"/>
      <c r="E211" s="133" t="s">
        <v>62</v>
      </c>
      <c r="F211" s="134">
        <f t="shared" ref="F211:I214" si="58">F148+F205</f>
        <v>146</v>
      </c>
      <c r="G211" s="134">
        <f t="shared" si="58"/>
        <v>82</v>
      </c>
      <c r="H211" s="134">
        <f t="shared" si="58"/>
        <v>189</v>
      </c>
      <c r="I211" s="134">
        <f t="shared" si="58"/>
        <v>357</v>
      </c>
      <c r="J211" s="135">
        <f t="shared" si="53"/>
        <v>774</v>
      </c>
      <c r="K211" s="136"/>
    </row>
    <row r="212" spans="1:21" s="16" customFormat="1" ht="15" customHeight="1">
      <c r="A212" s="194"/>
      <c r="B212" s="195"/>
      <c r="C212" s="195"/>
      <c r="D212" s="193"/>
      <c r="E212" s="137" t="s">
        <v>63</v>
      </c>
      <c r="F212" s="138">
        <f t="shared" si="58"/>
        <v>458</v>
      </c>
      <c r="G212" s="138">
        <f t="shared" si="58"/>
        <v>195</v>
      </c>
      <c r="H212" s="138">
        <f t="shared" si="58"/>
        <v>1764</v>
      </c>
      <c r="I212" s="138">
        <f t="shared" si="58"/>
        <v>1319</v>
      </c>
      <c r="J212" s="139">
        <f t="shared" si="53"/>
        <v>3736</v>
      </c>
      <c r="K212" s="136"/>
    </row>
    <row r="213" spans="1:21" s="16" customFormat="1" ht="15" customHeight="1">
      <c r="A213" s="194"/>
      <c r="B213" s="195"/>
      <c r="C213" s="195"/>
      <c r="D213" s="193"/>
      <c r="E213" s="137" t="s">
        <v>64</v>
      </c>
      <c r="F213" s="138">
        <f t="shared" si="58"/>
        <v>108</v>
      </c>
      <c r="G213" s="138">
        <f t="shared" si="58"/>
        <v>47</v>
      </c>
      <c r="H213" s="138">
        <f t="shared" si="58"/>
        <v>0</v>
      </c>
      <c r="I213" s="138">
        <f t="shared" si="58"/>
        <v>0</v>
      </c>
      <c r="J213" s="139">
        <f t="shared" si="53"/>
        <v>155</v>
      </c>
      <c r="K213" s="136"/>
    </row>
    <row r="214" spans="1:21" s="16" customFormat="1" ht="15" customHeight="1">
      <c r="A214" s="194"/>
      <c r="B214" s="195"/>
      <c r="C214" s="195"/>
      <c r="D214" s="193"/>
      <c r="E214" s="137" t="s">
        <v>65</v>
      </c>
      <c r="F214" s="138">
        <f t="shared" si="58"/>
        <v>436</v>
      </c>
      <c r="G214" s="138">
        <f t="shared" si="58"/>
        <v>243</v>
      </c>
      <c r="H214" s="138">
        <f t="shared" si="58"/>
        <v>52</v>
      </c>
      <c r="I214" s="138">
        <f t="shared" si="58"/>
        <v>5</v>
      </c>
      <c r="J214" s="139">
        <f t="shared" si="53"/>
        <v>736</v>
      </c>
      <c r="K214" s="136"/>
    </row>
    <row r="215" spans="1:21" s="16" customFormat="1" ht="15" customHeight="1">
      <c r="A215" s="194"/>
      <c r="B215" s="195"/>
      <c r="C215" s="195"/>
      <c r="D215" s="192"/>
      <c r="E215" s="140"/>
      <c r="F215" s="141">
        <f>SUM(F211:F214)</f>
        <v>1148</v>
      </c>
      <c r="G215" s="141">
        <f t="shared" ref="G215:I215" si="59">SUM(G211:G214)</f>
        <v>567</v>
      </c>
      <c r="H215" s="141">
        <f t="shared" si="59"/>
        <v>2005</v>
      </c>
      <c r="I215" s="141">
        <f t="shared" si="59"/>
        <v>1681</v>
      </c>
      <c r="J215" s="142">
        <f t="shared" si="53"/>
        <v>5401</v>
      </c>
      <c r="K215" s="136"/>
      <c r="M215" s="8"/>
      <c r="N215"/>
      <c r="O215" s="8"/>
      <c r="P215" s="8"/>
      <c r="Q215" s="8"/>
      <c r="R215" s="8"/>
      <c r="S215" s="8"/>
      <c r="T215" s="8"/>
      <c r="U215" s="8"/>
    </row>
    <row r="216" spans="1:21" s="16" customFormat="1" ht="15" customHeight="1" thickBot="1">
      <c r="A216" s="196"/>
      <c r="B216" s="197"/>
      <c r="C216" s="197"/>
      <c r="D216" s="197"/>
      <c r="E216" s="143"/>
      <c r="F216" s="144">
        <f>F215/$J$215</f>
        <v>0.2125532308831698</v>
      </c>
      <c r="G216" s="144">
        <f t="shared" ref="G216:I216" si="60">G215/$J$215</f>
        <v>0.1049805591557119</v>
      </c>
      <c r="H216" s="144">
        <f t="shared" si="60"/>
        <v>0.37122755045361971</v>
      </c>
      <c r="I216" s="144">
        <f t="shared" si="60"/>
        <v>0.31123865950749863</v>
      </c>
      <c r="J216" s="145">
        <f t="shared" si="53"/>
        <v>1</v>
      </c>
      <c r="K216" s="136"/>
      <c r="M216" s="8"/>
      <c r="N216"/>
      <c r="O216" s="8"/>
      <c r="P216" s="8"/>
      <c r="Q216" s="8"/>
      <c r="R216" s="8"/>
      <c r="S216" s="8"/>
      <c r="T216" s="8"/>
      <c r="U216" s="8"/>
    </row>
    <row r="217" spans="1:21" ht="18" customHeight="1">
      <c r="A217" s="148" t="s">
        <v>71</v>
      </c>
      <c r="B217" s="149" t="s">
        <v>77</v>
      </c>
      <c r="E217" s="8"/>
      <c r="M217" s="16"/>
      <c r="N217" s="16"/>
      <c r="O217" s="16"/>
      <c r="P217" s="16"/>
      <c r="Q217" s="16"/>
      <c r="R217" s="16"/>
      <c r="S217" s="16"/>
      <c r="T217" s="16"/>
      <c r="U217" s="16"/>
    </row>
    <row r="218" spans="1:21" ht="18" customHeight="1">
      <c r="A218" s="148" t="s">
        <v>72</v>
      </c>
      <c r="B218" s="149" t="s">
        <v>73</v>
      </c>
      <c r="M218" s="16"/>
      <c r="N218" s="16"/>
      <c r="O218" s="16"/>
      <c r="P218" s="16"/>
      <c r="Q218" s="16"/>
      <c r="R218" s="16"/>
      <c r="S218" s="16"/>
      <c r="T218" s="16"/>
      <c r="U218" s="16"/>
    </row>
    <row r="219" spans="1:21" ht="18" customHeight="1">
      <c r="A219" s="148" t="s">
        <v>74</v>
      </c>
      <c r="B219" s="150" t="s">
        <v>75</v>
      </c>
      <c r="M219" s="16"/>
      <c r="N219" s="16"/>
      <c r="O219" s="16"/>
      <c r="P219" s="16"/>
      <c r="Q219" s="16"/>
      <c r="R219" s="16"/>
      <c r="S219" s="16"/>
      <c r="T219" s="16"/>
      <c r="U219" s="16"/>
    </row>
    <row r="220" spans="1:21" ht="24" customHeight="1">
      <c r="M220" s="16"/>
      <c r="N220" s="16"/>
      <c r="O220" s="16"/>
      <c r="P220" s="16"/>
      <c r="Q220" s="16"/>
      <c r="R220" s="16"/>
      <c r="S220" s="16"/>
      <c r="T220" s="16"/>
      <c r="U220" s="16"/>
    </row>
    <row r="221" spans="1:21" ht="24" customHeight="1">
      <c r="M221" s="16"/>
      <c r="N221" s="16"/>
      <c r="O221" s="16"/>
      <c r="P221" s="16"/>
      <c r="Q221" s="16"/>
      <c r="R221" s="16"/>
      <c r="S221" s="16"/>
      <c r="T221" s="16"/>
      <c r="U221" s="16"/>
    </row>
    <row r="222" spans="1:21" ht="24" customHeight="1"/>
    <row r="223" spans="1:21" ht="24" customHeight="1"/>
    <row r="224" spans="1:21" ht="24" customHeight="1"/>
  </sheetData>
  <mergeCells count="23">
    <mergeCell ref="A154:A210"/>
    <mergeCell ref="B154:B204"/>
    <mergeCell ref="B205:D210"/>
    <mergeCell ref="A211:D216"/>
    <mergeCell ref="I1:J1"/>
    <mergeCell ref="I6:I7"/>
    <mergeCell ref="A8:A85"/>
    <mergeCell ref="B8:B43"/>
    <mergeCell ref="B44:B69"/>
    <mergeCell ref="B70:B85"/>
    <mergeCell ref="A86:A153"/>
    <mergeCell ref="B86:B131"/>
    <mergeCell ref="B132:B147"/>
    <mergeCell ref="B148:D153"/>
    <mergeCell ref="A5:A7"/>
    <mergeCell ref="B5:B7"/>
    <mergeCell ref="C5:D7"/>
    <mergeCell ref="E5:E7"/>
    <mergeCell ref="F5:I5"/>
    <mergeCell ref="J5:J7"/>
    <mergeCell ref="F6:F7"/>
    <mergeCell ref="G6:G7"/>
    <mergeCell ref="H6:H7"/>
  </mergeCells>
  <phoneticPr fontId="3"/>
  <conditionalFormatting sqref="F211:J214 F154:J208 F8:J151">
    <cfRule type="cellIs" dxfId="1" priority="2" stopIfTrue="1" operator="equal">
      <formula>0</formula>
    </cfRule>
  </conditionalFormatting>
  <conditionalFormatting sqref="H148:I149 H151:I151 J148:J151 F148:G151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rowBreaks count="3" manualBreakCount="3">
    <brk id="69" max="9" man="1"/>
    <brk id="131" max="16383" man="1"/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（２）②</vt:lpstr>
      <vt:lpstr>'（２）②'!Print_Area</vt:lpstr>
      <vt:lpstr>'（２）②'!Print_Titles</vt:lpstr>
    </vt:vector>
  </TitlesOfParts>
  <Company>alic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tabuchi</dc:creator>
  <cp:lastModifiedBy>OoizumiKazuo</cp:lastModifiedBy>
  <cp:lastPrinted>2015-12-03T06:36:39Z</cp:lastPrinted>
  <dcterms:created xsi:type="dcterms:W3CDTF">2008-07-30T07:26:04Z</dcterms:created>
  <dcterms:modified xsi:type="dcterms:W3CDTF">2016-06-02T04:50:16Z</dcterms:modified>
</cp:coreProperties>
</file>