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805" windowWidth="17520" windowHeight="5925"/>
  </bookViews>
  <sheets>
    <sheet name="（２）③" sheetId="3" r:id="rId1"/>
  </sheets>
  <definedNames>
    <definedName name="_xlnm.Print_Titles" localSheetId="0">'（２）③'!$5:$7</definedName>
  </definedNames>
  <calcPr calcId="125725"/>
</workbook>
</file>

<file path=xl/calcChain.xml><?xml version="1.0" encoding="utf-8"?>
<calcChain xmlns="http://schemas.openxmlformats.org/spreadsheetml/2006/main">
  <c r="J221" i="3"/>
  <c r="I214"/>
  <c r="H214"/>
  <c r="G214"/>
  <c r="F214"/>
  <c r="I213"/>
  <c r="H213"/>
  <c r="G213"/>
  <c r="F213"/>
  <c r="I212"/>
  <c r="H212"/>
  <c r="G212"/>
  <c r="F212"/>
  <c r="I211"/>
  <c r="I215" s="1"/>
  <c r="H211"/>
  <c r="G211"/>
  <c r="G215" s="1"/>
  <c r="F211"/>
  <c r="F215" s="1"/>
  <c r="J209"/>
  <c r="J208"/>
  <c r="J207"/>
  <c r="J206"/>
  <c r="J205"/>
  <c r="I204"/>
  <c r="H204"/>
  <c r="G204"/>
  <c r="F204"/>
  <c r="J203"/>
  <c r="J202"/>
  <c r="J201"/>
  <c r="J200"/>
  <c r="I199"/>
  <c r="H199"/>
  <c r="G199"/>
  <c r="F199"/>
  <c r="J199" s="1"/>
  <c r="J198"/>
  <c r="J197"/>
  <c r="J196"/>
  <c r="J195"/>
  <c r="I194"/>
  <c r="H194"/>
  <c r="G194"/>
  <c r="F194"/>
  <c r="J193"/>
  <c r="J192"/>
  <c r="J191"/>
  <c r="J190"/>
  <c r="I189"/>
  <c r="H189"/>
  <c r="G189"/>
  <c r="F189"/>
  <c r="J188"/>
  <c r="J187"/>
  <c r="J186"/>
  <c r="J185"/>
  <c r="I184"/>
  <c r="H184"/>
  <c r="G184"/>
  <c r="F184"/>
  <c r="J183"/>
  <c r="J182"/>
  <c r="J181"/>
  <c r="J180"/>
  <c r="I179"/>
  <c r="H179"/>
  <c r="G179"/>
  <c r="F179"/>
  <c r="J178"/>
  <c r="J177"/>
  <c r="J176"/>
  <c r="J175"/>
  <c r="I174"/>
  <c r="H174"/>
  <c r="G174"/>
  <c r="F174"/>
  <c r="J173"/>
  <c r="J172"/>
  <c r="J171"/>
  <c r="J170"/>
  <c r="I169"/>
  <c r="H169"/>
  <c r="G169"/>
  <c r="F169"/>
  <c r="J168"/>
  <c r="J167"/>
  <c r="J166"/>
  <c r="J165"/>
  <c r="I164"/>
  <c r="H164"/>
  <c r="G164"/>
  <c r="F164"/>
  <c r="J163"/>
  <c r="J162"/>
  <c r="J161"/>
  <c r="J160"/>
  <c r="I159"/>
  <c r="H159"/>
  <c r="G159"/>
  <c r="F159"/>
  <c r="F210" s="1"/>
  <c r="J158"/>
  <c r="J157"/>
  <c r="J156"/>
  <c r="J155"/>
  <c r="J152"/>
  <c r="I151"/>
  <c r="H151"/>
  <c r="G151"/>
  <c r="F151"/>
  <c r="I150"/>
  <c r="H150"/>
  <c r="G150"/>
  <c r="F150"/>
  <c r="I149"/>
  <c r="H149"/>
  <c r="G149"/>
  <c r="F149"/>
  <c r="I148"/>
  <c r="H148"/>
  <c r="G148"/>
  <c r="F148"/>
  <c r="I146"/>
  <c r="H146"/>
  <c r="G146"/>
  <c r="F146"/>
  <c r="J146" s="1"/>
  <c r="J145"/>
  <c r="J144"/>
  <c r="J143"/>
  <c r="J142"/>
  <c r="I141"/>
  <c r="H141"/>
  <c r="G141"/>
  <c r="F141"/>
  <c r="J140"/>
  <c r="J139"/>
  <c r="J138"/>
  <c r="J137"/>
  <c r="I136"/>
  <c r="H136"/>
  <c r="G136"/>
  <c r="F136"/>
  <c r="J135"/>
  <c r="J134"/>
  <c r="J133"/>
  <c r="J132"/>
  <c r="I130"/>
  <c r="H130"/>
  <c r="G130"/>
  <c r="F130"/>
  <c r="J129"/>
  <c r="J128"/>
  <c r="J127"/>
  <c r="J126"/>
  <c r="I125"/>
  <c r="H125"/>
  <c r="G125"/>
  <c r="F125"/>
  <c r="J124"/>
  <c r="J123"/>
  <c r="J122"/>
  <c r="J121"/>
  <c r="I120"/>
  <c r="H120"/>
  <c r="G120"/>
  <c r="F120"/>
  <c r="J119"/>
  <c r="J118"/>
  <c r="J117"/>
  <c r="J116"/>
  <c r="I115"/>
  <c r="H115"/>
  <c r="G115"/>
  <c r="F115"/>
  <c r="J114"/>
  <c r="J113"/>
  <c r="J112"/>
  <c r="J111"/>
  <c r="I110"/>
  <c r="H110"/>
  <c r="G110"/>
  <c r="F110"/>
  <c r="J109"/>
  <c r="J108"/>
  <c r="J107"/>
  <c r="J106"/>
  <c r="I105"/>
  <c r="H105"/>
  <c r="G105"/>
  <c r="F105"/>
  <c r="J104"/>
  <c r="J103"/>
  <c r="J102"/>
  <c r="J101"/>
  <c r="I100"/>
  <c r="H100"/>
  <c r="G100"/>
  <c r="F100"/>
  <c r="J99"/>
  <c r="J98"/>
  <c r="J97"/>
  <c r="J96"/>
  <c r="I95"/>
  <c r="H95"/>
  <c r="G95"/>
  <c r="F95"/>
  <c r="J94"/>
  <c r="J93"/>
  <c r="J92"/>
  <c r="J91"/>
  <c r="I90"/>
  <c r="H90"/>
  <c r="G90"/>
  <c r="F90"/>
  <c r="J89"/>
  <c r="J88"/>
  <c r="J87"/>
  <c r="J86"/>
  <c r="I84"/>
  <c r="H84"/>
  <c r="G84"/>
  <c r="F84"/>
  <c r="J83"/>
  <c r="J82"/>
  <c r="J81"/>
  <c r="J80"/>
  <c r="I79"/>
  <c r="H79"/>
  <c r="G79"/>
  <c r="F79"/>
  <c r="J78"/>
  <c r="J77"/>
  <c r="J76"/>
  <c r="J75"/>
  <c r="I74"/>
  <c r="H74"/>
  <c r="G74"/>
  <c r="F74"/>
  <c r="J73"/>
  <c r="J72"/>
  <c r="J71"/>
  <c r="J70"/>
  <c r="I68"/>
  <c r="H68"/>
  <c r="G68"/>
  <c r="F68"/>
  <c r="J67"/>
  <c r="J66"/>
  <c r="J65"/>
  <c r="J64"/>
  <c r="I63"/>
  <c r="H63"/>
  <c r="G63"/>
  <c r="F63"/>
  <c r="J62"/>
  <c r="J61"/>
  <c r="J60"/>
  <c r="J59"/>
  <c r="I58"/>
  <c r="H58"/>
  <c r="G58"/>
  <c r="F58"/>
  <c r="J57"/>
  <c r="J56"/>
  <c r="J55"/>
  <c r="J54"/>
  <c r="I53"/>
  <c r="H53"/>
  <c r="G53"/>
  <c r="F53"/>
  <c r="J52"/>
  <c r="J51"/>
  <c r="J50"/>
  <c r="J49"/>
  <c r="I48"/>
  <c r="H48"/>
  <c r="G48"/>
  <c r="F48"/>
  <c r="J47"/>
  <c r="J46"/>
  <c r="J45"/>
  <c r="J44"/>
  <c r="I42"/>
  <c r="H42"/>
  <c r="G42"/>
  <c r="F42"/>
  <c r="J41"/>
  <c r="J40"/>
  <c r="J39"/>
  <c r="J38"/>
  <c r="I37"/>
  <c r="H37"/>
  <c r="G37"/>
  <c r="F37"/>
  <c r="J36"/>
  <c r="J35"/>
  <c r="J34"/>
  <c r="J33"/>
  <c r="I32"/>
  <c r="H32"/>
  <c r="G32"/>
  <c r="F32"/>
  <c r="J31"/>
  <c r="J30"/>
  <c r="J29"/>
  <c r="J28"/>
  <c r="I27"/>
  <c r="H27"/>
  <c r="G27"/>
  <c r="F27"/>
  <c r="J26"/>
  <c r="J25"/>
  <c r="J24"/>
  <c r="J23"/>
  <c r="I22"/>
  <c r="H22"/>
  <c r="G22"/>
  <c r="F22"/>
  <c r="J21"/>
  <c r="J20"/>
  <c r="J19"/>
  <c r="J18"/>
  <c r="I17"/>
  <c r="H17"/>
  <c r="G17"/>
  <c r="F17"/>
  <c r="J16"/>
  <c r="J15"/>
  <c r="J14"/>
  <c r="J13"/>
  <c r="I12"/>
  <c r="H12"/>
  <c r="G12"/>
  <c r="F12"/>
  <c r="J11"/>
  <c r="J10"/>
  <c r="J9"/>
  <c r="J8"/>
  <c r="I147" l="1"/>
  <c r="H147"/>
  <c r="G147"/>
  <c r="J147" s="1"/>
  <c r="J58"/>
  <c r="J17"/>
  <c r="J53"/>
  <c r="I85"/>
  <c r="J85" s="1"/>
  <c r="G43"/>
  <c r="J189"/>
  <c r="H131"/>
  <c r="J68"/>
  <c r="G131"/>
  <c r="I69"/>
  <c r="J48"/>
  <c r="J22"/>
  <c r="I43"/>
  <c r="H43"/>
  <c r="I153"/>
  <c r="H85"/>
  <c r="F85"/>
  <c r="G85"/>
  <c r="I210"/>
  <c r="H210"/>
  <c r="J204"/>
  <c r="J194"/>
  <c r="H215"/>
  <c r="H217"/>
  <c r="H219"/>
  <c r="H220"/>
  <c r="J184"/>
  <c r="J179"/>
  <c r="J174"/>
  <c r="J212"/>
  <c r="J213"/>
  <c r="J214"/>
  <c r="G217"/>
  <c r="G219"/>
  <c r="G220"/>
  <c r="J169"/>
  <c r="J164"/>
  <c r="I218"/>
  <c r="I219"/>
  <c r="I220"/>
  <c r="G210"/>
  <c r="J210" s="1"/>
  <c r="F217"/>
  <c r="F218"/>
  <c r="F220"/>
  <c r="J141"/>
  <c r="F147"/>
  <c r="J136"/>
  <c r="J130"/>
  <c r="J125"/>
  <c r="J120"/>
  <c r="J115"/>
  <c r="J110"/>
  <c r="J105"/>
  <c r="J100"/>
  <c r="I131"/>
  <c r="J90"/>
  <c r="F131"/>
  <c r="J84"/>
  <c r="J79"/>
  <c r="J63"/>
  <c r="H69"/>
  <c r="G69"/>
  <c r="J42"/>
  <c r="J37"/>
  <c r="J32"/>
  <c r="J12"/>
  <c r="F43"/>
  <c r="J43" s="1"/>
  <c r="H153"/>
  <c r="G153"/>
  <c r="J150"/>
  <c r="J215"/>
  <c r="F216" s="1"/>
  <c r="J95"/>
  <c r="J151"/>
  <c r="J159"/>
  <c r="J211"/>
  <c r="H218"/>
  <c r="J74"/>
  <c r="G218"/>
  <c r="F219"/>
  <c r="F69"/>
  <c r="J149"/>
  <c r="F153"/>
  <c r="J27"/>
  <c r="I217"/>
  <c r="J148"/>
  <c r="G216" l="1"/>
  <c r="H222"/>
  <c r="J220"/>
  <c r="J219"/>
  <c r="I222"/>
  <c r="H216"/>
  <c r="J131"/>
  <c r="J69"/>
  <c r="J218"/>
  <c r="J217"/>
  <c r="F222"/>
  <c r="I216"/>
  <c r="J153"/>
  <c r="G222"/>
  <c r="I154" l="1"/>
  <c r="G154"/>
  <c r="H154"/>
  <c r="J222"/>
  <c r="G223" s="1"/>
  <c r="F154"/>
  <c r="F223" l="1"/>
  <c r="I223"/>
  <c r="H223"/>
  <c r="J154"/>
</calcChain>
</file>

<file path=xl/sharedStrings.xml><?xml version="1.0" encoding="utf-8"?>
<sst xmlns="http://schemas.openxmlformats.org/spreadsheetml/2006/main" count="275" uniqueCount="77">
  <si>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</si>
  <si>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</si>
  <si>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</si>
  <si>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</si>
  <si>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</si>
  <si>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</si>
  <si>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</si>
  <si>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</si>
  <si>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宮崎</t>
    <rPh sb="0" eb="2">
      <t>ミヤザキ</t>
    </rPh>
    <phoneticPr fontId="5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</si>
  <si>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</si>
  <si>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</si>
  <si>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鹿児島市</t>
  </si>
  <si>
    <t>指宿市</t>
  </si>
  <si>
    <t>南九州市</t>
  </si>
  <si>
    <t>枕崎市</t>
  </si>
  <si>
    <t>南さつま市</t>
  </si>
  <si>
    <t>日置市</t>
  </si>
  <si>
    <t>いちき串木野市</t>
  </si>
  <si>
    <t>薩摩川内市</t>
  </si>
  <si>
    <t>出水市</t>
  </si>
  <si>
    <t>阿久根市</t>
  </si>
  <si>
    <t>長島町</t>
  </si>
  <si>
    <t>さつま町</t>
  </si>
  <si>
    <t>霧島市</t>
  </si>
  <si>
    <t>姶良市</t>
  </si>
  <si>
    <t>湧水町</t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</si>
  <si>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</si>
  <si>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</si>
  <si>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</si>
  <si>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</si>
  <si>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</si>
  <si>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</si>
  <si>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</si>
  <si>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</si>
  <si>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</si>
  <si>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</si>
  <si>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</si>
  <si>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</si>
  <si>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</si>
  <si>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</si>
  <si>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</si>
  <si>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肝付町</t>
  </si>
  <si>
    <t>要件区分</t>
    <rPh sb="0" eb="2">
      <t>ヨウケン</t>
    </rPh>
    <rPh sb="2" eb="4">
      <t>クブン</t>
    </rPh>
    <phoneticPr fontId="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</si>
  <si>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</si>
  <si>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30a未満</t>
    <rPh sb="3" eb="5">
      <t>ミマン</t>
    </rPh>
    <phoneticPr fontId="4"/>
  </si>
  <si>
    <t>30a以上
50a未満</t>
    <rPh sb="3" eb="5">
      <t>イジョウ</t>
    </rPh>
    <rPh sb="9" eb="11">
      <t>ミマン</t>
    </rPh>
    <phoneticPr fontId="3"/>
  </si>
  <si>
    <t>50a以上
100a未満</t>
    <rPh sb="3" eb="5">
      <t>イジョウ</t>
    </rPh>
    <rPh sb="10" eb="12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</si>
  <si>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</si>
  <si>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</si>
  <si>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</si>
  <si>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伊佐姶良</t>
    <rPh sb="0" eb="2">
      <t>イサ</t>
    </rPh>
    <rPh sb="2" eb="4">
      <t>アイラ</t>
    </rPh>
    <phoneticPr fontId="3"/>
  </si>
  <si>
    <t>鹿児島県</t>
    <rPh sb="0" eb="4">
      <t>カゴシマケン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</si>
  <si>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</si>
  <si>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</si>
  <si>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</si>
  <si>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</si>
  <si>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宮崎県</t>
    <rPh sb="0" eb="3">
      <t>ミヤザキケン</t>
    </rPh>
    <phoneticPr fontId="4"/>
  </si>
  <si>
    <t>　総　合　計</t>
    <rPh sb="1" eb="2">
      <t>ソウ</t>
    </rPh>
    <rPh sb="3" eb="4">
      <t>ゴウ</t>
    </rPh>
    <rPh sb="5" eb="6">
      <t>ケイ</t>
    </rPh>
    <phoneticPr fontId="3"/>
  </si>
  <si>
    <t>(単位：ａ）</t>
    <rPh sb="1" eb="3">
      <t>タンイ</t>
    </rPh>
    <phoneticPr fontId="3"/>
  </si>
  <si>
    <t>錦江町</t>
    <phoneticPr fontId="3"/>
  </si>
  <si>
    <t>南大隅町</t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</si>
  <si>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</si>
  <si>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</si>
  <si>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</si>
  <si>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B-5</t>
    <phoneticPr fontId="4"/>
  </si>
  <si>
    <t>川南町</t>
    <phoneticPr fontId="3"/>
  </si>
  <si>
    <t>木城町</t>
    <rPh sb="0" eb="1">
      <t>キ</t>
    </rPh>
    <rPh sb="1" eb="2">
      <t>シロ</t>
    </rPh>
    <rPh sb="2" eb="3">
      <t>チョウ</t>
    </rPh>
    <phoneticPr fontId="3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</si>
  <si>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4"/>
  </si>
  <si>
    <t>（２）③</t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</si>
  <si>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</si>
  <si>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</si>
  <si>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</si>
  <si>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</si>
  <si>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</si>
  <si>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（交付決定ベース）</t>
  </si>
  <si>
    <t>平成27年産のでん粉原料用いも交付金の交付実績があった者で集計。</t>
  </si>
  <si>
    <t>平成28年03月31日</t>
  </si>
</sst>
</file>

<file path=xl/styles.xml><?xml version="1.0" encoding="utf-8"?>
<styleSheet xmlns="http://schemas.openxmlformats.org/spreadsheetml/2006/main">
  <numFmts count="6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.0_ "/>
    <numFmt numFmtId="181" formatCode="#,##0.0_ ;[Red]\-#,##0.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7" fillId="0" borderId="0" xfId="2" applyFont="1" applyFill="1" applyBorder="1"/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7" fontId="7" fillId="0" borderId="0" xfId="2" applyNumberFormat="1" applyFont="1" applyFill="1" applyBorder="1" applyAlignment="1">
      <alignment horizontal="right"/>
    </xf>
    <xf numFmtId="0" fontId="7" fillId="0" borderId="0" xfId="2" applyFont="1" applyFill="1"/>
    <xf numFmtId="176" fontId="7" fillId="0" borderId="14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0" xfId="2" applyNumberFormat="1" applyFont="1" applyFill="1" applyAlignment="1">
      <alignment horizontal="right"/>
    </xf>
    <xf numFmtId="178" fontId="12" fillId="0" borderId="0" xfId="2" quotePrefix="1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0" fontId="14" fillId="0" borderId="0" xfId="2" applyFont="1" applyFill="1"/>
    <xf numFmtId="177" fontId="7" fillId="0" borderId="2" xfId="2" applyNumberFormat="1" applyFont="1" applyFill="1" applyBorder="1" applyAlignment="1">
      <alignment horizontal="center" vertical="center"/>
    </xf>
    <xf numFmtId="177" fontId="7" fillId="0" borderId="9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top"/>
    </xf>
    <xf numFmtId="177" fontId="7" fillId="0" borderId="0" xfId="2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7" fillId="0" borderId="37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left"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6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176" fontId="7" fillId="5" borderId="3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7" fontId="7" fillId="0" borderId="40" xfId="2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7" fillId="0" borderId="42" xfId="2" applyNumberFormat="1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176" fontId="7" fillId="0" borderId="23" xfId="2" applyNumberFormat="1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/>
    <xf numFmtId="177" fontId="7" fillId="3" borderId="9" xfId="2" applyNumberFormat="1" applyFont="1" applyFill="1" applyBorder="1" applyAlignment="1">
      <alignment horizontal="center" vertical="center"/>
    </xf>
    <xf numFmtId="177" fontId="7" fillId="3" borderId="37" xfId="2" applyNumberFormat="1" applyFont="1" applyFill="1" applyBorder="1" applyAlignment="1">
      <alignment horizontal="center" vertical="center"/>
    </xf>
    <xf numFmtId="179" fontId="13" fillId="3" borderId="45" xfId="1" applyNumberFormat="1" applyFont="1" applyFill="1" applyBorder="1" applyAlignment="1">
      <alignment vertical="center"/>
    </xf>
    <xf numFmtId="9" fontId="15" fillId="3" borderId="46" xfId="1" applyNumberFormat="1" applyFont="1" applyFill="1" applyBorder="1" applyAlignment="1">
      <alignment vertical="center"/>
    </xf>
    <xf numFmtId="0" fontId="7" fillId="0" borderId="5" xfId="2" applyFont="1" applyFill="1" applyBorder="1"/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/>
    <xf numFmtId="176" fontId="7" fillId="0" borderId="4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0" fontId="7" fillId="0" borderId="7" xfId="2" applyFont="1" applyFill="1" applyBorder="1"/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horizontal="left" vertical="center"/>
    </xf>
    <xf numFmtId="177" fontId="7" fillId="4" borderId="37" xfId="2" applyNumberFormat="1" applyFont="1" applyFill="1" applyBorder="1" applyAlignment="1">
      <alignment horizontal="center" vertical="center"/>
    </xf>
    <xf numFmtId="177" fontId="14" fillId="2" borderId="9" xfId="2" applyNumberFormat="1" applyFont="1" applyFill="1" applyBorder="1" applyAlignment="1">
      <alignment horizontal="center" vertical="center"/>
    </xf>
    <xf numFmtId="177" fontId="14" fillId="2" borderId="37" xfId="2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179" fontId="15" fillId="2" borderId="45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vertical="top"/>
    </xf>
    <xf numFmtId="176" fontId="7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Border="1" applyAlignment="1">
      <alignment horizontal="right" vertical="center" justifyLastLine="1" shrinkToFit="1"/>
    </xf>
    <xf numFmtId="176" fontId="14" fillId="0" borderId="0" xfId="2" applyNumberFormat="1" applyFont="1" applyFill="1" applyBorder="1" applyAlignment="1">
      <alignment vertical="center"/>
    </xf>
    <xf numFmtId="180" fontId="7" fillId="0" borderId="2" xfId="1" applyNumberFormat="1" applyFont="1" applyFill="1" applyBorder="1" applyAlignment="1">
      <alignment vertical="center" shrinkToFit="1"/>
    </xf>
    <xf numFmtId="180" fontId="7" fillId="0" borderId="2" xfId="1" applyNumberFormat="1" applyFont="1" applyFill="1" applyBorder="1" applyAlignment="1">
      <alignment vertical="center" wrapText="1" shrinkToFit="1"/>
    </xf>
    <xf numFmtId="180" fontId="7" fillId="0" borderId="2" xfId="1" applyNumberFormat="1" applyFont="1" applyFill="1" applyBorder="1" applyAlignment="1">
      <alignment vertical="center"/>
    </xf>
    <xf numFmtId="180" fontId="14" fillId="0" borderId="15" xfId="1" applyNumberFormat="1" applyFont="1" applyFill="1" applyBorder="1" applyAlignment="1">
      <alignment vertical="center"/>
    </xf>
    <xf numFmtId="180" fontId="7" fillId="0" borderId="37" xfId="1" applyNumberFormat="1" applyFont="1" applyFill="1" applyBorder="1" applyAlignment="1">
      <alignment vertical="center"/>
    </xf>
    <xf numFmtId="180" fontId="14" fillId="0" borderId="38" xfId="1" applyNumberFormat="1" applyFont="1" applyFill="1" applyBorder="1" applyAlignment="1">
      <alignment vertical="center"/>
    </xf>
    <xf numFmtId="180" fontId="7" fillId="0" borderId="9" xfId="1" applyNumberFormat="1" applyFont="1" applyFill="1" applyBorder="1" applyAlignment="1">
      <alignment vertical="center"/>
    </xf>
    <xf numFmtId="180" fontId="14" fillId="0" borderId="16" xfId="1" applyNumberFormat="1" applyFont="1" applyFill="1" applyBorder="1" applyAlignment="1">
      <alignment vertical="center"/>
    </xf>
    <xf numFmtId="180" fontId="7" fillId="0" borderId="39" xfId="1" applyNumberFormat="1" applyFont="1" applyFill="1" applyBorder="1" applyAlignment="1">
      <alignment vertical="center"/>
    </xf>
    <xf numFmtId="180" fontId="14" fillId="0" borderId="17" xfId="1" applyNumberFormat="1" applyFont="1" applyFill="1" applyBorder="1" applyAlignment="1">
      <alignment vertical="center"/>
    </xf>
    <xf numFmtId="180" fontId="7" fillId="0" borderId="9" xfId="1" applyNumberFormat="1" applyFont="1" applyFill="1" applyBorder="1" applyAlignment="1">
      <alignment vertical="center" shrinkToFit="1"/>
    </xf>
    <xf numFmtId="180" fontId="7" fillId="0" borderId="37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/>
    </xf>
    <xf numFmtId="180" fontId="7" fillId="0" borderId="13" xfId="1" applyNumberFormat="1" applyFont="1" applyFill="1" applyBorder="1" applyAlignment="1">
      <alignment vertical="center" shrinkToFit="1"/>
    </xf>
    <xf numFmtId="180" fontId="14" fillId="0" borderId="21" xfId="1" applyNumberFormat="1" applyFont="1" applyFill="1" applyBorder="1" applyAlignment="1">
      <alignment vertical="center"/>
    </xf>
    <xf numFmtId="180" fontId="7" fillId="0" borderId="20" xfId="1" applyNumberFormat="1" applyFont="1" applyFill="1" applyBorder="1" applyAlignment="1">
      <alignment vertical="center" shrinkToFit="1"/>
    </xf>
    <xf numFmtId="176" fontId="7" fillId="0" borderId="48" xfId="2" applyNumberFormat="1" applyFont="1" applyFill="1" applyBorder="1" applyAlignment="1">
      <alignment vertical="center"/>
    </xf>
    <xf numFmtId="180" fontId="7" fillId="0" borderId="45" xfId="1" applyNumberFormat="1" applyFont="1" applyFill="1" applyBorder="1" applyAlignment="1">
      <alignment vertical="center" shrinkToFit="1"/>
    </xf>
    <xf numFmtId="180" fontId="14" fillId="0" borderId="49" xfId="1" applyNumberFormat="1" applyFont="1" applyFill="1" applyBorder="1" applyAlignment="1">
      <alignment vertical="center" shrinkToFit="1"/>
    </xf>
    <xf numFmtId="176" fontId="7" fillId="0" borderId="10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center" vertical="center"/>
    </xf>
    <xf numFmtId="180" fontId="7" fillId="0" borderId="12" xfId="1" applyNumberFormat="1" applyFont="1" applyFill="1" applyBorder="1" applyAlignment="1">
      <alignment vertical="center" shrinkToFit="1"/>
    </xf>
    <xf numFmtId="180" fontId="7" fillId="0" borderId="12" xfId="1" applyNumberFormat="1" applyFont="1" applyFill="1" applyBorder="1" applyAlignment="1">
      <alignment vertical="center"/>
    </xf>
    <xf numFmtId="180" fontId="14" fillId="0" borderId="18" xfId="1" applyNumberFormat="1" applyFont="1" applyFill="1" applyBorder="1" applyAlignment="1">
      <alignment vertical="center"/>
    </xf>
    <xf numFmtId="180" fontId="7" fillId="0" borderId="13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7" fillId="0" borderId="4" xfId="2" applyFont="1" applyFill="1" applyBorder="1" applyAlignment="1"/>
    <xf numFmtId="180" fontId="14" fillId="0" borderId="31" xfId="1" applyNumberFormat="1" applyFont="1" applyFill="1" applyBorder="1" applyAlignment="1">
      <alignment vertical="center"/>
    </xf>
    <xf numFmtId="180" fontId="7" fillId="3" borderId="9" xfId="1" applyNumberFormat="1" applyFont="1" applyFill="1" applyBorder="1" applyAlignment="1">
      <alignment vertical="center"/>
    </xf>
    <xf numFmtId="180" fontId="14" fillId="3" borderId="16" xfId="1" applyNumberFormat="1" applyFont="1" applyFill="1" applyBorder="1" applyAlignment="1">
      <alignment vertical="center"/>
    </xf>
    <xf numFmtId="180" fontId="7" fillId="3" borderId="37" xfId="1" applyNumberFormat="1" applyFont="1" applyFill="1" applyBorder="1" applyAlignment="1">
      <alignment vertical="center"/>
    </xf>
    <xf numFmtId="180" fontId="14" fillId="3" borderId="38" xfId="1" applyNumberFormat="1" applyFont="1" applyFill="1" applyBorder="1" applyAlignment="1">
      <alignment vertical="center"/>
    </xf>
    <xf numFmtId="177" fontId="7" fillId="3" borderId="13" xfId="2" applyNumberFormat="1" applyFont="1" applyFill="1" applyBorder="1" applyAlignment="1">
      <alignment horizontal="center" vertical="center"/>
    </xf>
    <xf numFmtId="180" fontId="7" fillId="3" borderId="13" xfId="1" applyNumberFormat="1" applyFont="1" applyFill="1" applyBorder="1" applyAlignment="1">
      <alignment vertical="center"/>
    </xf>
    <xf numFmtId="180" fontId="14" fillId="3" borderId="17" xfId="1" applyNumberFormat="1" applyFont="1" applyFill="1" applyBorder="1" applyAlignment="1">
      <alignment vertical="center"/>
    </xf>
    <xf numFmtId="181" fontId="7" fillId="3" borderId="40" xfId="1" applyNumberFormat="1" applyFont="1" applyFill="1" applyBorder="1" applyAlignment="1">
      <alignment vertical="center"/>
    </xf>
    <xf numFmtId="181" fontId="14" fillId="3" borderId="19" xfId="1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180" fontId="7" fillId="0" borderId="20" xfId="1" applyNumberFormat="1" applyFont="1" applyFill="1" applyBorder="1" applyAlignment="1">
      <alignment vertical="center"/>
    </xf>
    <xf numFmtId="177" fontId="7" fillId="4" borderId="9" xfId="2" applyNumberFormat="1" applyFont="1" applyFill="1" applyBorder="1" applyAlignment="1">
      <alignment horizontal="center" vertical="center"/>
    </xf>
    <xf numFmtId="180" fontId="7" fillId="4" borderId="9" xfId="1" applyNumberFormat="1" applyFont="1" applyFill="1" applyBorder="1" applyAlignment="1">
      <alignment vertical="center"/>
    </xf>
    <xf numFmtId="180" fontId="14" fillId="4" borderId="16" xfId="1" applyNumberFormat="1" applyFont="1" applyFill="1" applyBorder="1" applyAlignment="1">
      <alignment vertical="center"/>
    </xf>
    <xf numFmtId="180" fontId="7" fillId="4" borderId="37" xfId="1" applyNumberFormat="1" applyFont="1" applyFill="1" applyBorder="1" applyAlignment="1">
      <alignment vertical="center"/>
    </xf>
    <xf numFmtId="180" fontId="14" fillId="4" borderId="38" xfId="1" applyNumberFormat="1" applyFont="1" applyFill="1" applyBorder="1" applyAlignment="1">
      <alignment vertical="center"/>
    </xf>
    <xf numFmtId="180" fontId="7" fillId="4" borderId="40" xfId="1" applyNumberFormat="1" applyFont="1" applyFill="1" applyBorder="1" applyAlignment="1">
      <alignment vertical="center"/>
    </xf>
    <xf numFmtId="180" fontId="14" fillId="4" borderId="19" xfId="1" applyNumberFormat="1" applyFont="1" applyFill="1" applyBorder="1" applyAlignment="1">
      <alignment vertical="center"/>
    </xf>
    <xf numFmtId="179" fontId="13" fillId="4" borderId="13" xfId="1" applyNumberFormat="1" applyFont="1" applyFill="1" applyBorder="1" applyAlignment="1">
      <alignment vertical="center"/>
    </xf>
    <xf numFmtId="179" fontId="15" fillId="4" borderId="17" xfId="1" applyNumberFormat="1" applyFont="1" applyFill="1" applyBorder="1" applyAlignment="1">
      <alignment vertical="center"/>
    </xf>
    <xf numFmtId="180" fontId="14" fillId="2" borderId="9" xfId="1" applyNumberFormat="1" applyFont="1" applyFill="1" applyBorder="1" applyAlignment="1">
      <alignment vertical="center"/>
    </xf>
    <xf numFmtId="180" fontId="14" fillId="2" borderId="16" xfId="1" applyNumberFormat="1" applyFont="1" applyFill="1" applyBorder="1" applyAlignment="1">
      <alignment vertical="center"/>
    </xf>
    <xf numFmtId="180" fontId="14" fillId="2" borderId="37" xfId="1" applyNumberFormat="1" applyFont="1" applyFill="1" applyBorder="1" applyAlignment="1">
      <alignment vertical="center"/>
    </xf>
    <xf numFmtId="180" fontId="14" fillId="2" borderId="38" xfId="1" applyNumberFormat="1" applyFont="1" applyFill="1" applyBorder="1" applyAlignment="1">
      <alignment vertical="center"/>
    </xf>
    <xf numFmtId="177" fontId="14" fillId="2" borderId="13" xfId="2" applyNumberFormat="1" applyFont="1" applyFill="1" applyBorder="1" applyAlignment="1">
      <alignment horizontal="center" vertical="center"/>
    </xf>
    <xf numFmtId="180" fontId="14" fillId="2" borderId="13" xfId="1" applyNumberFormat="1" applyFont="1" applyFill="1" applyBorder="1" applyAlignment="1">
      <alignment vertical="center"/>
    </xf>
    <xf numFmtId="180" fontId="14" fillId="2" borderId="17" xfId="1" applyNumberFormat="1" applyFont="1" applyFill="1" applyBorder="1" applyAlignment="1">
      <alignment vertical="center"/>
    </xf>
    <xf numFmtId="180" fontId="14" fillId="2" borderId="40" xfId="2" applyNumberFormat="1" applyFont="1" applyFill="1" applyBorder="1" applyAlignment="1">
      <alignment horizontal="right" vertical="center"/>
    </xf>
    <xf numFmtId="180" fontId="14" fillId="2" borderId="19" xfId="2" applyNumberFormat="1" applyFont="1" applyFill="1" applyBorder="1" applyAlignment="1">
      <alignment horizontal="right" vertical="center"/>
    </xf>
    <xf numFmtId="179" fontId="15" fillId="2" borderId="46" xfId="2" applyNumberFormat="1" applyFont="1" applyFill="1" applyBorder="1" applyAlignment="1">
      <alignment horizontal="right" vertical="center"/>
    </xf>
    <xf numFmtId="0" fontId="17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7" fillId="0" borderId="7" xfId="2" applyFont="1" applyFill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7" fillId="3" borderId="36" xfId="2" applyFont="1" applyFill="1" applyBorder="1" applyAlignment="1">
      <alignment horizontal="center" vertical="center" textRotation="255"/>
    </xf>
    <xf numFmtId="0" fontId="7" fillId="3" borderId="29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44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7" fillId="3" borderId="25" xfId="0" applyFont="1" applyFill="1" applyBorder="1" applyAlignment="1">
      <alignment horizontal="center" vertical="center" textRotation="255"/>
    </xf>
    <xf numFmtId="0" fontId="7" fillId="3" borderId="30" xfId="0" applyFont="1" applyFill="1" applyBorder="1" applyAlignment="1">
      <alignment horizontal="center" vertical="center" textRotation="255"/>
    </xf>
    <xf numFmtId="0" fontId="7" fillId="0" borderId="10" xfId="2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176" fontId="7" fillId="3" borderId="22" xfId="2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49" fontId="16" fillId="0" borderId="32" xfId="2" applyNumberFormat="1" applyFont="1" applyFill="1" applyBorder="1" applyAlignment="1">
      <alignment horizontal="center" vertical="center"/>
    </xf>
    <xf numFmtId="49" fontId="16" fillId="0" borderId="33" xfId="2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 textRotation="255"/>
    </xf>
    <xf numFmtId="0" fontId="7" fillId="4" borderId="29" xfId="0" applyFont="1" applyFill="1" applyBorder="1" applyAlignment="1">
      <alignment horizontal="center" vertical="center" textRotation="255"/>
    </xf>
    <xf numFmtId="0" fontId="7" fillId="4" borderId="25" xfId="0" applyFont="1" applyFill="1" applyBorder="1" applyAlignment="1">
      <alignment horizontal="center" vertical="center" textRotation="255"/>
    </xf>
    <xf numFmtId="0" fontId="7" fillId="4" borderId="47" xfId="0" applyFont="1" applyFill="1" applyBorder="1" applyAlignment="1">
      <alignment horizontal="center" vertical="center" textRotation="255"/>
    </xf>
    <xf numFmtId="176" fontId="7" fillId="0" borderId="5" xfId="2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vertical="center" textRotation="255"/>
    </xf>
    <xf numFmtId="0" fontId="7" fillId="4" borderId="2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/>
    </xf>
    <xf numFmtId="177" fontId="7" fillId="0" borderId="34" xfId="2" applyNumberFormat="1" applyFont="1" applyFill="1" applyBorder="1" applyAlignment="1">
      <alignment horizontal="center" vertical="center"/>
    </xf>
    <xf numFmtId="177" fontId="14" fillId="0" borderId="18" xfId="2" applyNumberFormat="1" applyFont="1" applyFill="1" applyBorder="1" applyAlignment="1">
      <alignment horizontal="center" vertical="center"/>
    </xf>
    <xf numFmtId="177" fontId="14" fillId="0" borderId="16" xfId="2" applyNumberFormat="1" applyFont="1" applyFill="1" applyBorder="1" applyAlignment="1">
      <alignment horizontal="center" vertical="center"/>
    </xf>
    <xf numFmtId="177" fontId="14" fillId="0" borderId="17" xfId="2" applyNumberFormat="1" applyFont="1" applyFill="1" applyBorder="1" applyAlignment="1">
      <alignment horizontal="center" vertical="center"/>
    </xf>
    <xf numFmtId="177" fontId="7" fillId="0" borderId="20" xfId="2" applyNumberFormat="1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vertical="center" wrapText="1"/>
    </xf>
    <xf numFmtId="177" fontId="7" fillId="0" borderId="20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6"/>
    <cellStyle name="標準" xfId="0" builtinId="0"/>
    <cellStyle name="標準 2" xfId="4"/>
    <cellStyle name="標準 2 2" xfId="7"/>
    <cellStyle name="標準 3" xfId="5"/>
    <cellStyle name="標準_いも進捗状況（事務所打合せ用）19.7.19" xfId="2"/>
    <cellStyle name="湪戀恽X" xfId="3"/>
  </cellStyles>
  <dxfs count="2"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showZeros="0" tabSelected="1" zoomScaleNormal="100" zoomScaleSheetLayoutView="75" workbookViewId="0">
      <selection activeCell="E194" sqref="E194"/>
    </sheetView>
  </sheetViews>
  <sheetFormatPr defaultRowHeight="13.5"/>
  <cols>
    <col min="1" max="2" width="5.25" style="5" customWidth="1" collapsed="1"/>
    <col min="3" max="3" width="3.375" style="5" customWidth="1" collapsed="1"/>
    <col min="4" max="4" width="11" style="5" customWidth="1" collapsed="1"/>
    <col min="5" max="5" width="9.5" style="5" bestFit="1" customWidth="1" collapsed="1"/>
    <col min="6" max="9" width="15.75" style="9" customWidth="1" collapsed="1"/>
    <col min="10" max="10" width="15.875" style="9" customWidth="1" collapsed="1"/>
    <col min="11" max="11" width="11.25" customWidth="1" collapsed="1"/>
    <col min="12" max="16384" width="9" style="5" collapsed="1"/>
  </cols>
  <sheetData>
    <row r="1" spans="1:11" s="1" customFormat="1" ht="21" customHeight="1" thickBot="1">
      <c r="A1" s="16" t="s">
        <v>67</v>
      </c>
      <c r="B1" s="66"/>
      <c r="C1" s="66"/>
      <c r="D1" s="66"/>
      <c r="E1" s="66"/>
      <c r="F1" s="66"/>
      <c r="G1" s="66"/>
      <c r="H1" s="66"/>
      <c r="I1" s="165" t="s">
        <v>68</v>
      </c>
      <c r="J1" s="166"/>
      <c r="K1"/>
    </row>
    <row r="2" spans="1:11" s="1" customFormat="1" ht="13.5" customHeight="1">
      <c r="C2" s="67"/>
      <c r="D2" s="67"/>
      <c r="E2" s="67"/>
      <c r="F2" s="68"/>
      <c r="G2" s="68"/>
      <c r="H2" s="2"/>
      <c r="I2" s="2"/>
      <c r="J2" s="3" t="s">
        <v>74</v>
      </c>
      <c r="K2"/>
    </row>
    <row r="3" spans="1:11" s="1" customFormat="1" ht="13.5" customHeight="1">
      <c r="C3" s="69"/>
      <c r="D3" s="69"/>
      <c r="E3" s="69"/>
      <c r="F3" s="68"/>
      <c r="H3" s="4"/>
      <c r="J3" s="10" t="s">
        <v>76</v>
      </c>
      <c r="K3"/>
    </row>
    <row r="4" spans="1:11" s="1" customFormat="1" ht="13.5" customHeight="1" thickBot="1">
      <c r="C4" s="69"/>
      <c r="D4" s="69"/>
      <c r="E4" s="69"/>
      <c r="F4" s="68"/>
      <c r="G4" s="68"/>
      <c r="H4" s="68"/>
      <c r="I4" s="4"/>
      <c r="J4" s="17" t="s">
        <v>58</v>
      </c>
      <c r="K4"/>
    </row>
    <row r="5" spans="1:11" ht="15.75" customHeight="1">
      <c r="A5" s="183" t="s">
        <v>0</v>
      </c>
      <c r="B5" s="186" t="s">
        <v>1</v>
      </c>
      <c r="C5" s="189" t="s">
        <v>2</v>
      </c>
      <c r="D5" s="190"/>
      <c r="E5" s="195" t="s">
        <v>42</v>
      </c>
      <c r="F5" s="198" t="s">
        <v>43</v>
      </c>
      <c r="G5" s="199"/>
      <c r="H5" s="199"/>
      <c r="I5" s="200"/>
      <c r="J5" s="201" t="s">
        <v>3</v>
      </c>
    </row>
    <row r="6" spans="1:11" ht="15.75" customHeight="1">
      <c r="A6" s="184"/>
      <c r="B6" s="187"/>
      <c r="C6" s="191"/>
      <c r="D6" s="192"/>
      <c r="E6" s="196"/>
      <c r="F6" s="204" t="s">
        <v>44</v>
      </c>
      <c r="G6" s="206" t="s">
        <v>45</v>
      </c>
      <c r="H6" s="208" t="s">
        <v>46</v>
      </c>
      <c r="I6" s="209" t="s">
        <v>47</v>
      </c>
      <c r="J6" s="202"/>
    </row>
    <row r="7" spans="1:11" ht="15.75" customHeight="1">
      <c r="A7" s="185"/>
      <c r="B7" s="188"/>
      <c r="C7" s="193"/>
      <c r="D7" s="194"/>
      <c r="E7" s="197"/>
      <c r="F7" s="205"/>
      <c r="G7" s="207"/>
      <c r="H7" s="205"/>
      <c r="I7" s="207"/>
      <c r="J7" s="203"/>
    </row>
    <row r="8" spans="1:11" ht="14.25" customHeight="1">
      <c r="A8" s="145" t="s">
        <v>48</v>
      </c>
      <c r="B8" s="148" t="s">
        <v>4</v>
      </c>
      <c r="C8" s="11" t="s">
        <v>11</v>
      </c>
      <c r="D8" s="11"/>
      <c r="E8" s="14" t="s">
        <v>52</v>
      </c>
      <c r="F8" s="70">
        <v>0</v>
      </c>
      <c r="G8" s="71">
        <v>0</v>
      </c>
      <c r="H8" s="72">
        <v>0</v>
      </c>
      <c r="I8" s="72">
        <v>500</v>
      </c>
      <c r="J8" s="73">
        <f>SUM(F8:I8)</f>
        <v>500</v>
      </c>
    </row>
    <row r="9" spans="1:11" ht="14.25" customHeight="1">
      <c r="A9" s="146"/>
      <c r="B9" s="149"/>
      <c r="C9" s="18"/>
      <c r="D9" s="19"/>
      <c r="E9" s="20" t="s">
        <v>53</v>
      </c>
      <c r="F9" s="74">
        <v>19</v>
      </c>
      <c r="G9" s="74">
        <v>0</v>
      </c>
      <c r="H9" s="74">
        <v>712</v>
      </c>
      <c r="I9" s="74">
        <v>557</v>
      </c>
      <c r="J9" s="75">
        <f t="shared" ref="J9:J72" si="0">SUM(F9:I9)</f>
        <v>1288</v>
      </c>
    </row>
    <row r="10" spans="1:11" ht="14.25" customHeight="1">
      <c r="A10" s="146"/>
      <c r="B10" s="149"/>
      <c r="C10" s="18"/>
      <c r="D10" s="19"/>
      <c r="E10" s="20" t="s">
        <v>54</v>
      </c>
      <c r="F10" s="74">
        <v>153</v>
      </c>
      <c r="G10" s="74">
        <v>101</v>
      </c>
      <c r="H10" s="74">
        <v>0</v>
      </c>
      <c r="I10" s="74">
        <v>0</v>
      </c>
      <c r="J10" s="75">
        <f t="shared" si="0"/>
        <v>254</v>
      </c>
    </row>
    <row r="11" spans="1:11" ht="14.25" customHeight="1">
      <c r="A11" s="146"/>
      <c r="B11" s="149"/>
      <c r="C11" s="18"/>
      <c r="D11" s="19"/>
      <c r="E11" s="20" t="s">
        <v>55</v>
      </c>
      <c r="F11" s="74">
        <v>105</v>
      </c>
      <c r="G11" s="74">
        <v>45</v>
      </c>
      <c r="H11" s="74">
        <v>0</v>
      </c>
      <c r="I11" s="74">
        <v>0</v>
      </c>
      <c r="J11" s="75">
        <f t="shared" si="0"/>
        <v>150</v>
      </c>
    </row>
    <row r="12" spans="1:11" ht="14.25" customHeight="1">
      <c r="A12" s="146"/>
      <c r="B12" s="149"/>
      <c r="C12" s="18"/>
      <c r="D12" s="19"/>
      <c r="E12" s="21" t="s">
        <v>49</v>
      </c>
      <c r="F12" s="76">
        <f>SUM(F8:F11)</f>
        <v>277</v>
      </c>
      <c r="G12" s="76">
        <f t="shared" ref="G12:I12" si="1">SUM(G8:G11)</f>
        <v>146</v>
      </c>
      <c r="H12" s="76">
        <f t="shared" si="1"/>
        <v>712</v>
      </c>
      <c r="I12" s="76">
        <f t="shared" si="1"/>
        <v>1057</v>
      </c>
      <c r="J12" s="77">
        <f t="shared" si="0"/>
        <v>2192</v>
      </c>
    </row>
    <row r="13" spans="1:11" ht="14.25" customHeight="1">
      <c r="A13" s="146"/>
      <c r="B13" s="149"/>
      <c r="C13" s="22" t="s">
        <v>14</v>
      </c>
      <c r="D13" s="23"/>
      <c r="E13" s="14" t="s">
        <v>52</v>
      </c>
      <c r="F13" s="72">
        <v>30</v>
      </c>
      <c r="G13" s="72">
        <v>189</v>
      </c>
      <c r="H13" s="72">
        <v>447</v>
      </c>
      <c r="I13" s="72">
        <v>7830.60009765625</v>
      </c>
      <c r="J13" s="73">
        <f t="shared" si="0"/>
        <v>8496.60009765625</v>
      </c>
    </row>
    <row r="14" spans="1:11" ht="14.25" customHeight="1">
      <c r="A14" s="146"/>
      <c r="B14" s="149"/>
      <c r="C14" s="12"/>
      <c r="D14" s="24"/>
      <c r="E14" s="20" t="s">
        <v>53</v>
      </c>
      <c r="F14" s="74">
        <v>373</v>
      </c>
      <c r="G14" s="74">
        <v>640</v>
      </c>
      <c r="H14" s="74">
        <v>2067.199951171875</v>
      </c>
      <c r="I14" s="74">
        <v>4453.89990234375</v>
      </c>
      <c r="J14" s="75">
        <f t="shared" si="0"/>
        <v>7534.099853515625</v>
      </c>
    </row>
    <row r="15" spans="1:11" ht="14.25" customHeight="1">
      <c r="A15" s="146"/>
      <c r="B15" s="149"/>
      <c r="C15" s="12"/>
      <c r="D15" s="24"/>
      <c r="E15" s="20" t="s">
        <v>54</v>
      </c>
      <c r="F15" s="74">
        <v>102</v>
      </c>
      <c r="G15" s="74">
        <v>0</v>
      </c>
      <c r="H15" s="74">
        <v>0</v>
      </c>
      <c r="I15" s="74">
        <v>0</v>
      </c>
      <c r="J15" s="75">
        <f t="shared" si="0"/>
        <v>102</v>
      </c>
    </row>
    <row r="16" spans="1:11" ht="14.25" customHeight="1">
      <c r="A16" s="146"/>
      <c r="B16" s="149"/>
      <c r="C16" s="12"/>
      <c r="D16" s="24"/>
      <c r="E16" s="20" t="s">
        <v>55</v>
      </c>
      <c r="F16" s="74">
        <v>210</v>
      </c>
      <c r="G16" s="74">
        <v>154</v>
      </c>
      <c r="H16" s="74">
        <v>0</v>
      </c>
      <c r="I16" s="74">
        <v>0</v>
      </c>
      <c r="J16" s="75">
        <f t="shared" si="0"/>
        <v>364</v>
      </c>
    </row>
    <row r="17" spans="1:10" ht="14.25" customHeight="1">
      <c r="A17" s="146"/>
      <c r="B17" s="149"/>
      <c r="C17" s="25"/>
      <c r="D17" s="26"/>
      <c r="E17" s="27" t="s">
        <v>49</v>
      </c>
      <c r="F17" s="78">
        <f>SUM(F13:F16)</f>
        <v>715</v>
      </c>
      <c r="G17" s="78">
        <f t="shared" ref="G17:I17" si="2">SUM(G13:G16)</f>
        <v>983</v>
      </c>
      <c r="H17" s="78">
        <f t="shared" si="2"/>
        <v>2514.199951171875</v>
      </c>
      <c r="I17" s="78">
        <f t="shared" si="2"/>
        <v>12284.5</v>
      </c>
      <c r="J17" s="79">
        <f t="shared" si="0"/>
        <v>16496.699951171875</v>
      </c>
    </row>
    <row r="18" spans="1:10" ht="14.25" customHeight="1">
      <c r="A18" s="146"/>
      <c r="B18" s="149"/>
      <c r="C18" s="12" t="s">
        <v>12</v>
      </c>
      <c r="D18" s="24"/>
      <c r="E18" s="15" t="s">
        <v>52</v>
      </c>
      <c r="F18" s="80">
        <v>64</v>
      </c>
      <c r="G18" s="80">
        <v>0</v>
      </c>
      <c r="H18" s="76">
        <v>68</v>
      </c>
      <c r="I18" s="76">
        <v>935.4000244140625</v>
      </c>
      <c r="J18" s="77">
        <f t="shared" si="0"/>
        <v>1067.4000244140625</v>
      </c>
    </row>
    <row r="19" spans="1:10" ht="14.25" customHeight="1">
      <c r="A19" s="146"/>
      <c r="B19" s="149"/>
      <c r="C19" s="12"/>
      <c r="D19" s="24"/>
      <c r="E19" s="20" t="s">
        <v>53</v>
      </c>
      <c r="F19" s="81">
        <v>215.80000305175781</v>
      </c>
      <c r="G19" s="81">
        <v>152</v>
      </c>
      <c r="H19" s="74">
        <v>4783</v>
      </c>
      <c r="I19" s="74">
        <v>5363</v>
      </c>
      <c r="J19" s="75">
        <f t="shared" si="0"/>
        <v>10513.800003051758</v>
      </c>
    </row>
    <row r="20" spans="1:10" ht="14.25" customHeight="1">
      <c r="A20" s="146"/>
      <c r="B20" s="149"/>
      <c r="C20" s="12"/>
      <c r="D20" s="24"/>
      <c r="E20" s="20" t="s">
        <v>54</v>
      </c>
      <c r="F20" s="81">
        <v>403.5</v>
      </c>
      <c r="G20" s="81">
        <v>513.70001220703125</v>
      </c>
      <c r="H20" s="74">
        <v>0</v>
      </c>
      <c r="I20" s="74">
        <v>0</v>
      </c>
      <c r="J20" s="75">
        <f t="shared" si="0"/>
        <v>917.20001220703125</v>
      </c>
    </row>
    <row r="21" spans="1:10" ht="14.25" customHeight="1">
      <c r="A21" s="146"/>
      <c r="B21" s="149"/>
      <c r="C21" s="12"/>
      <c r="D21" s="24"/>
      <c r="E21" s="20" t="s">
        <v>55</v>
      </c>
      <c r="F21" s="81">
        <v>0</v>
      </c>
      <c r="G21" s="81">
        <v>0</v>
      </c>
      <c r="H21" s="74">
        <v>0</v>
      </c>
      <c r="I21" s="74">
        <v>0</v>
      </c>
      <c r="J21" s="75">
        <f t="shared" si="0"/>
        <v>0</v>
      </c>
    </row>
    <row r="22" spans="1:10" ht="14.25" customHeight="1">
      <c r="A22" s="146"/>
      <c r="B22" s="149"/>
      <c r="C22" s="12"/>
      <c r="D22" s="24"/>
      <c r="E22" s="21" t="s">
        <v>49</v>
      </c>
      <c r="F22" s="78">
        <f>SUM(F18:F21)</f>
        <v>683.30000305175781</v>
      </c>
      <c r="G22" s="78">
        <f t="shared" ref="G22:I22" si="3">SUM(G18:G21)</f>
        <v>665.70001220703125</v>
      </c>
      <c r="H22" s="78">
        <f t="shared" si="3"/>
        <v>4851</v>
      </c>
      <c r="I22" s="78">
        <f t="shared" si="3"/>
        <v>6298.4000244140625</v>
      </c>
      <c r="J22" s="77">
        <f t="shared" si="0"/>
        <v>12498.400039672852</v>
      </c>
    </row>
    <row r="23" spans="1:10" ht="14.25" customHeight="1">
      <c r="A23" s="146"/>
      <c r="B23" s="149"/>
      <c r="C23" s="34" t="s">
        <v>16</v>
      </c>
      <c r="D23" s="29"/>
      <c r="E23" s="14" t="s">
        <v>52</v>
      </c>
      <c r="F23" s="70">
        <v>33</v>
      </c>
      <c r="G23" s="70">
        <v>38.200000762939453</v>
      </c>
      <c r="H23" s="70">
        <v>230</v>
      </c>
      <c r="I23" s="72">
        <v>2373.300048828125</v>
      </c>
      <c r="J23" s="73">
        <f t="shared" si="0"/>
        <v>2674.5000495910645</v>
      </c>
    </row>
    <row r="24" spans="1:10" ht="14.25" customHeight="1">
      <c r="A24" s="146"/>
      <c r="B24" s="149"/>
      <c r="C24" s="35"/>
      <c r="D24" s="30"/>
      <c r="E24" s="20" t="s">
        <v>53</v>
      </c>
      <c r="F24" s="81">
        <v>0</v>
      </c>
      <c r="G24" s="81">
        <v>197.30000305175781</v>
      </c>
      <c r="H24" s="81">
        <v>1724</v>
      </c>
      <c r="I24" s="74">
        <v>5398.5</v>
      </c>
      <c r="J24" s="75">
        <f t="shared" si="0"/>
        <v>7319.8000030517578</v>
      </c>
    </row>
    <row r="25" spans="1:10" ht="14.25" customHeight="1">
      <c r="A25" s="146"/>
      <c r="B25" s="149"/>
      <c r="C25" s="35"/>
      <c r="D25" s="30"/>
      <c r="E25" s="20" t="s">
        <v>54</v>
      </c>
      <c r="F25" s="81">
        <v>214.19999694824219</v>
      </c>
      <c r="G25" s="81">
        <v>529.0999755859375</v>
      </c>
      <c r="H25" s="81">
        <v>0</v>
      </c>
      <c r="I25" s="74">
        <v>0</v>
      </c>
      <c r="J25" s="75">
        <f t="shared" si="0"/>
        <v>743.29997253417969</v>
      </c>
    </row>
    <row r="26" spans="1:10" ht="14.25" customHeight="1">
      <c r="A26" s="146"/>
      <c r="B26" s="149"/>
      <c r="C26" s="35"/>
      <c r="D26" s="30"/>
      <c r="E26" s="20" t="s">
        <v>55</v>
      </c>
      <c r="F26" s="81">
        <v>45.5</v>
      </c>
      <c r="G26" s="81">
        <v>0</v>
      </c>
      <c r="H26" s="81">
        <v>0</v>
      </c>
      <c r="I26" s="74">
        <v>0</v>
      </c>
      <c r="J26" s="75">
        <f t="shared" si="0"/>
        <v>45.5</v>
      </c>
    </row>
    <row r="27" spans="1:10" ht="14.25" customHeight="1">
      <c r="A27" s="146"/>
      <c r="B27" s="149"/>
      <c r="C27" s="36"/>
      <c r="D27" s="26"/>
      <c r="E27" s="27" t="s">
        <v>49</v>
      </c>
      <c r="F27" s="78">
        <f>SUM(F23:F26)</f>
        <v>292.69999694824219</v>
      </c>
      <c r="G27" s="78">
        <f t="shared" ref="G27:I27" si="4">SUM(G23:G26)</f>
        <v>764.59997940063477</v>
      </c>
      <c r="H27" s="78">
        <f t="shared" si="4"/>
        <v>1954</v>
      </c>
      <c r="I27" s="78">
        <f t="shared" si="4"/>
        <v>7771.800048828125</v>
      </c>
      <c r="J27" s="79">
        <f t="shared" si="0"/>
        <v>10783.100025177002</v>
      </c>
    </row>
    <row r="28" spans="1:10" ht="14.25" customHeight="1">
      <c r="A28" s="146"/>
      <c r="B28" s="149"/>
      <c r="C28" s="35" t="s">
        <v>17</v>
      </c>
      <c r="D28" s="30"/>
      <c r="E28" s="15" t="s">
        <v>52</v>
      </c>
      <c r="F28" s="80">
        <v>0</v>
      </c>
      <c r="G28" s="80">
        <v>0</v>
      </c>
      <c r="H28" s="80">
        <v>0</v>
      </c>
      <c r="I28" s="76">
        <v>0</v>
      </c>
      <c r="J28" s="77">
        <f t="shared" si="0"/>
        <v>0</v>
      </c>
    </row>
    <row r="29" spans="1:10" ht="14.25" customHeight="1">
      <c r="A29" s="146"/>
      <c r="B29" s="149"/>
      <c r="C29" s="35"/>
      <c r="D29" s="30"/>
      <c r="E29" s="20" t="s">
        <v>53</v>
      </c>
      <c r="F29" s="81">
        <v>37</v>
      </c>
      <c r="G29" s="81">
        <v>0</v>
      </c>
      <c r="H29" s="81">
        <v>0</v>
      </c>
      <c r="I29" s="74">
        <v>0</v>
      </c>
      <c r="J29" s="75">
        <f t="shared" si="0"/>
        <v>37</v>
      </c>
    </row>
    <row r="30" spans="1:10" ht="14.25" customHeight="1">
      <c r="A30" s="146"/>
      <c r="B30" s="149"/>
      <c r="C30" s="35"/>
      <c r="D30" s="30"/>
      <c r="E30" s="20" t="s">
        <v>54</v>
      </c>
      <c r="F30" s="81">
        <v>30</v>
      </c>
      <c r="G30" s="81">
        <v>46</v>
      </c>
      <c r="H30" s="81">
        <v>0</v>
      </c>
      <c r="I30" s="74">
        <v>0</v>
      </c>
      <c r="J30" s="75">
        <f t="shared" si="0"/>
        <v>76</v>
      </c>
    </row>
    <row r="31" spans="1:10" ht="14.25" customHeight="1">
      <c r="A31" s="146"/>
      <c r="B31" s="149"/>
      <c r="C31" s="35"/>
      <c r="D31" s="30"/>
      <c r="E31" s="20" t="s">
        <v>55</v>
      </c>
      <c r="F31" s="81">
        <v>0</v>
      </c>
      <c r="G31" s="81">
        <v>0</v>
      </c>
      <c r="H31" s="81">
        <v>0</v>
      </c>
      <c r="I31" s="74">
        <v>0</v>
      </c>
      <c r="J31" s="75">
        <f t="shared" si="0"/>
        <v>0</v>
      </c>
    </row>
    <row r="32" spans="1:10" ht="14.25" customHeight="1">
      <c r="A32" s="146"/>
      <c r="B32" s="149"/>
      <c r="C32" s="35"/>
      <c r="D32" s="24"/>
      <c r="E32" s="21" t="s">
        <v>49</v>
      </c>
      <c r="F32" s="76">
        <f>SUM(F28:F31)</f>
        <v>67</v>
      </c>
      <c r="G32" s="76">
        <f t="shared" ref="G32:I32" si="5">SUM(G28:G31)</f>
        <v>46</v>
      </c>
      <c r="H32" s="76">
        <f t="shared" si="5"/>
        <v>0</v>
      </c>
      <c r="I32" s="76">
        <f t="shared" si="5"/>
        <v>0</v>
      </c>
      <c r="J32" s="77">
        <f t="shared" si="0"/>
        <v>113</v>
      </c>
    </row>
    <row r="33" spans="1:10" ht="14.25" customHeight="1">
      <c r="A33" s="146"/>
      <c r="B33" s="149"/>
      <c r="C33" s="34" t="s">
        <v>15</v>
      </c>
      <c r="D33" s="29"/>
      <c r="E33" s="14" t="s">
        <v>52</v>
      </c>
      <c r="F33" s="70">
        <v>55</v>
      </c>
      <c r="G33" s="70">
        <v>198.19999694824219</v>
      </c>
      <c r="H33" s="70">
        <v>401.89999389648438</v>
      </c>
      <c r="I33" s="72">
        <v>3141.39990234375</v>
      </c>
      <c r="J33" s="73">
        <f t="shared" si="0"/>
        <v>3796.4998931884766</v>
      </c>
    </row>
    <row r="34" spans="1:10" ht="14.25" customHeight="1">
      <c r="A34" s="146"/>
      <c r="B34" s="149"/>
      <c r="C34" s="18"/>
      <c r="D34" s="19"/>
      <c r="E34" s="20" t="s">
        <v>53</v>
      </c>
      <c r="F34" s="81">
        <v>44</v>
      </c>
      <c r="G34" s="81">
        <v>141</v>
      </c>
      <c r="H34" s="81">
        <v>3999.199951171875</v>
      </c>
      <c r="I34" s="74">
        <v>6177.7001953125</v>
      </c>
      <c r="J34" s="75">
        <f t="shared" si="0"/>
        <v>10361.900146484375</v>
      </c>
    </row>
    <row r="35" spans="1:10" ht="14.25" customHeight="1">
      <c r="A35" s="146"/>
      <c r="B35" s="149"/>
      <c r="C35" s="18"/>
      <c r="D35" s="19"/>
      <c r="E35" s="20" t="s">
        <v>54</v>
      </c>
      <c r="F35" s="81">
        <v>560.9000244140625</v>
      </c>
      <c r="G35" s="81">
        <v>494.39999389648437</v>
      </c>
      <c r="H35" s="81">
        <v>0</v>
      </c>
      <c r="I35" s="74">
        <v>0</v>
      </c>
      <c r="J35" s="75">
        <f t="shared" si="0"/>
        <v>1055.3000183105469</v>
      </c>
    </row>
    <row r="36" spans="1:10" ht="14.25" customHeight="1">
      <c r="A36" s="146"/>
      <c r="B36" s="149"/>
      <c r="C36" s="18"/>
      <c r="D36" s="19"/>
      <c r="E36" s="20" t="s">
        <v>55</v>
      </c>
      <c r="F36" s="81">
        <v>141.69999694824219</v>
      </c>
      <c r="G36" s="81">
        <v>34</v>
      </c>
      <c r="H36" s="81">
        <v>0</v>
      </c>
      <c r="I36" s="74">
        <v>0</v>
      </c>
      <c r="J36" s="75">
        <f t="shared" si="0"/>
        <v>175.69999694824219</v>
      </c>
    </row>
    <row r="37" spans="1:10" ht="14.25" customHeight="1">
      <c r="A37" s="146"/>
      <c r="B37" s="149"/>
      <c r="C37" s="31"/>
      <c r="D37" s="26"/>
      <c r="E37" s="27" t="s">
        <v>49</v>
      </c>
      <c r="F37" s="78">
        <f>SUM(F33:F36)</f>
        <v>801.60002136230469</v>
      </c>
      <c r="G37" s="78">
        <f t="shared" ref="G37:I37" si="6">SUM(G33:G36)</f>
        <v>867.59999084472656</v>
      </c>
      <c r="H37" s="78">
        <f t="shared" si="6"/>
        <v>4401.0999450683594</v>
      </c>
      <c r="I37" s="78">
        <f t="shared" si="6"/>
        <v>9319.10009765625</v>
      </c>
      <c r="J37" s="79">
        <f t="shared" si="0"/>
        <v>15389.400054931641</v>
      </c>
    </row>
    <row r="38" spans="1:10" ht="14.25" customHeight="1">
      <c r="A38" s="146"/>
      <c r="B38" s="149"/>
      <c r="C38" s="35" t="s">
        <v>13</v>
      </c>
      <c r="D38" s="30"/>
      <c r="E38" s="15" t="s">
        <v>52</v>
      </c>
      <c r="F38" s="80">
        <v>164</v>
      </c>
      <c r="G38" s="80">
        <v>398</v>
      </c>
      <c r="H38" s="80">
        <v>2692.10009765625</v>
      </c>
      <c r="I38" s="76">
        <v>23730.099609375</v>
      </c>
      <c r="J38" s="77">
        <f t="shared" si="0"/>
        <v>26984.19970703125</v>
      </c>
    </row>
    <row r="39" spans="1:10" ht="14.25" customHeight="1">
      <c r="A39" s="146"/>
      <c r="B39" s="149"/>
      <c r="C39" s="18"/>
      <c r="D39" s="19"/>
      <c r="E39" s="20" t="s">
        <v>53</v>
      </c>
      <c r="F39" s="81">
        <v>548.5</v>
      </c>
      <c r="G39" s="81">
        <v>1519</v>
      </c>
      <c r="H39" s="81">
        <v>13449.7001953125</v>
      </c>
      <c r="I39" s="74">
        <v>49919.69921875</v>
      </c>
      <c r="J39" s="75">
        <f t="shared" si="0"/>
        <v>65436.8994140625</v>
      </c>
    </row>
    <row r="40" spans="1:10" ht="14.25" customHeight="1">
      <c r="A40" s="146"/>
      <c r="B40" s="149"/>
      <c r="C40" s="18"/>
      <c r="D40" s="19"/>
      <c r="E40" s="20" t="s">
        <v>54</v>
      </c>
      <c r="F40" s="81">
        <v>103</v>
      </c>
      <c r="G40" s="81">
        <v>118</v>
      </c>
      <c r="H40" s="81">
        <v>0</v>
      </c>
      <c r="I40" s="74">
        <v>0</v>
      </c>
      <c r="J40" s="75">
        <f t="shared" si="0"/>
        <v>221</v>
      </c>
    </row>
    <row r="41" spans="1:10" ht="14.25" customHeight="1">
      <c r="A41" s="146"/>
      <c r="B41" s="149"/>
      <c r="C41" s="18"/>
      <c r="D41" s="19"/>
      <c r="E41" s="20" t="s">
        <v>55</v>
      </c>
      <c r="F41" s="81">
        <v>615.79998779296875</v>
      </c>
      <c r="G41" s="81">
        <v>349</v>
      </c>
      <c r="H41" s="81">
        <v>56.5</v>
      </c>
      <c r="I41" s="74">
        <v>0</v>
      </c>
      <c r="J41" s="75">
        <f t="shared" si="0"/>
        <v>1021.2999877929687</v>
      </c>
    </row>
    <row r="42" spans="1:10" ht="14.25" customHeight="1">
      <c r="A42" s="146"/>
      <c r="B42" s="149"/>
      <c r="C42" s="31"/>
      <c r="D42" s="26"/>
      <c r="E42" s="32" t="s">
        <v>49</v>
      </c>
      <c r="F42" s="78">
        <f>SUM(F38:F41)</f>
        <v>1431.2999877929687</v>
      </c>
      <c r="G42" s="78">
        <f t="shared" ref="G42:I42" si="7">SUM(G38:G41)</f>
        <v>2384</v>
      </c>
      <c r="H42" s="78">
        <f t="shared" si="7"/>
        <v>16198.30029296875</v>
      </c>
      <c r="I42" s="78">
        <f t="shared" si="7"/>
        <v>73649.798828125</v>
      </c>
      <c r="J42" s="79">
        <f t="shared" si="0"/>
        <v>93663.399108886719</v>
      </c>
    </row>
    <row r="43" spans="1:10" ht="18" customHeight="1">
      <c r="A43" s="146"/>
      <c r="B43" s="150"/>
      <c r="C43" s="33"/>
      <c r="D43" s="82"/>
      <c r="E43" s="39"/>
      <c r="F43" s="83">
        <f>F12+F17+F22+F27+F32+F37+F42</f>
        <v>4267.9000091552734</v>
      </c>
      <c r="G43" s="83">
        <f t="shared" ref="G43:I43" si="8">G12+G17+G22+G27+G32+G37+G42</f>
        <v>5856.8999824523926</v>
      </c>
      <c r="H43" s="83">
        <f t="shared" si="8"/>
        <v>30630.600189208984</v>
      </c>
      <c r="I43" s="83">
        <f t="shared" si="8"/>
        <v>110380.59899902344</v>
      </c>
      <c r="J43" s="84">
        <f t="shared" ref="J43" si="9">SUM(F43:I43)</f>
        <v>151135.99917984009</v>
      </c>
    </row>
    <row r="44" spans="1:10" ht="14.25" customHeight="1">
      <c r="A44" s="146"/>
      <c r="B44" s="148" t="s">
        <v>5</v>
      </c>
      <c r="C44" s="35" t="s">
        <v>20</v>
      </c>
      <c r="D44" s="30"/>
      <c r="E44" s="15" t="s">
        <v>52</v>
      </c>
      <c r="F44" s="80">
        <v>106.40000152587891</v>
      </c>
      <c r="G44" s="80">
        <v>130</v>
      </c>
      <c r="H44" s="80">
        <v>801.20001220703125</v>
      </c>
      <c r="I44" s="76">
        <v>2582</v>
      </c>
      <c r="J44" s="77">
        <f t="shared" si="0"/>
        <v>3619.6000137329102</v>
      </c>
    </row>
    <row r="45" spans="1:10" ht="14.25" customHeight="1">
      <c r="A45" s="146"/>
      <c r="B45" s="149"/>
      <c r="C45" s="18"/>
      <c r="D45" s="19"/>
      <c r="E45" s="20" t="s">
        <v>53</v>
      </c>
      <c r="F45" s="81">
        <v>51</v>
      </c>
      <c r="G45" s="81">
        <v>172.69999694824219</v>
      </c>
      <c r="H45" s="81">
        <v>4597</v>
      </c>
      <c r="I45" s="74">
        <v>1886.5999755859375</v>
      </c>
      <c r="J45" s="75">
        <f t="shared" si="0"/>
        <v>6707.2999725341797</v>
      </c>
    </row>
    <row r="46" spans="1:10" ht="14.25" customHeight="1">
      <c r="A46" s="146"/>
      <c r="B46" s="149"/>
      <c r="C46" s="18"/>
      <c r="D46" s="19"/>
      <c r="E46" s="20" t="s">
        <v>54</v>
      </c>
      <c r="F46" s="81">
        <v>0</v>
      </c>
      <c r="G46" s="81">
        <v>0</v>
      </c>
      <c r="H46" s="81">
        <v>0</v>
      </c>
      <c r="I46" s="74">
        <v>0</v>
      </c>
      <c r="J46" s="75">
        <f t="shared" si="0"/>
        <v>0</v>
      </c>
    </row>
    <row r="47" spans="1:10" ht="14.25" customHeight="1">
      <c r="A47" s="146"/>
      <c r="B47" s="149"/>
      <c r="C47" s="18"/>
      <c r="D47" s="19"/>
      <c r="E47" s="20" t="s">
        <v>55</v>
      </c>
      <c r="F47" s="81">
        <v>678.4000244140625</v>
      </c>
      <c r="G47" s="81">
        <v>381.60000610351562</v>
      </c>
      <c r="H47" s="81">
        <v>0</v>
      </c>
      <c r="I47" s="74">
        <v>0</v>
      </c>
      <c r="J47" s="75">
        <f t="shared" si="0"/>
        <v>1060.0000305175781</v>
      </c>
    </row>
    <row r="48" spans="1:10" ht="14.25" customHeight="1">
      <c r="A48" s="146"/>
      <c r="B48" s="149"/>
      <c r="C48" s="31"/>
      <c r="D48" s="26"/>
      <c r="E48" s="32" t="s">
        <v>49</v>
      </c>
      <c r="F48" s="78">
        <f>SUM(F44:F47)</f>
        <v>835.80002593994141</v>
      </c>
      <c r="G48" s="78">
        <f t="shared" ref="G48:I48" si="10">SUM(G44:G47)</f>
        <v>684.30000305175781</v>
      </c>
      <c r="H48" s="78">
        <f t="shared" si="10"/>
        <v>5398.2000122070312</v>
      </c>
      <c r="I48" s="78">
        <f t="shared" si="10"/>
        <v>4468.5999755859375</v>
      </c>
      <c r="J48" s="79">
        <f t="shared" ref="J48" si="11">SUM(F48:I48)</f>
        <v>11386.900016784668</v>
      </c>
    </row>
    <row r="49" spans="1:10" ht="14.25" customHeight="1">
      <c r="A49" s="146"/>
      <c r="B49" s="149"/>
      <c r="C49" s="35" t="s">
        <v>19</v>
      </c>
      <c r="D49" s="30"/>
      <c r="E49" s="15" t="s">
        <v>52</v>
      </c>
      <c r="F49" s="80">
        <v>178.39999389648437</v>
      </c>
      <c r="G49" s="80">
        <v>244.60000610351562</v>
      </c>
      <c r="H49" s="80">
        <v>1088.4000244140625</v>
      </c>
      <c r="I49" s="76">
        <v>1311.300048828125</v>
      </c>
      <c r="J49" s="77">
        <f t="shared" si="0"/>
        <v>2822.7000732421875</v>
      </c>
    </row>
    <row r="50" spans="1:10" ht="14.25" customHeight="1">
      <c r="A50" s="146"/>
      <c r="B50" s="149"/>
      <c r="C50" s="35"/>
      <c r="D50" s="30"/>
      <c r="E50" s="20" t="s">
        <v>53</v>
      </c>
      <c r="F50" s="81">
        <v>134</v>
      </c>
      <c r="G50" s="81">
        <v>151.39999389648437</v>
      </c>
      <c r="H50" s="81">
        <v>3080.10009765625</v>
      </c>
      <c r="I50" s="74">
        <v>1843</v>
      </c>
      <c r="J50" s="75">
        <f t="shared" si="0"/>
        <v>5208.5000915527344</v>
      </c>
    </row>
    <row r="51" spans="1:10" ht="14.25" customHeight="1">
      <c r="A51" s="146"/>
      <c r="B51" s="149"/>
      <c r="C51" s="35"/>
      <c r="D51" s="30"/>
      <c r="E51" s="20" t="s">
        <v>54</v>
      </c>
      <c r="F51" s="81">
        <v>0</v>
      </c>
      <c r="G51" s="81">
        <v>0</v>
      </c>
      <c r="H51" s="81">
        <v>0</v>
      </c>
      <c r="I51" s="74">
        <v>0</v>
      </c>
      <c r="J51" s="75">
        <f t="shared" si="0"/>
        <v>0</v>
      </c>
    </row>
    <row r="52" spans="1:10" ht="14.25" customHeight="1">
      <c r="A52" s="146"/>
      <c r="B52" s="149"/>
      <c r="C52" s="35"/>
      <c r="D52" s="30"/>
      <c r="E52" s="20" t="s">
        <v>55</v>
      </c>
      <c r="F52" s="81">
        <v>626.0999755859375</v>
      </c>
      <c r="G52" s="81">
        <v>416.89999389648437</v>
      </c>
      <c r="H52" s="81">
        <v>0</v>
      </c>
      <c r="I52" s="74">
        <v>0</v>
      </c>
      <c r="J52" s="75">
        <f t="shared" si="0"/>
        <v>1042.9999694824219</v>
      </c>
    </row>
    <row r="53" spans="1:10" ht="14.25" customHeight="1">
      <c r="A53" s="146"/>
      <c r="B53" s="149"/>
      <c r="C53" s="35"/>
      <c r="D53" s="24"/>
      <c r="E53" s="21" t="s">
        <v>49</v>
      </c>
      <c r="F53" s="78">
        <f>SUM(F49:F52)</f>
        <v>938.49996948242187</v>
      </c>
      <c r="G53" s="78">
        <f t="shared" ref="G53:I53" si="12">SUM(G49:G52)</f>
        <v>812.89999389648437</v>
      </c>
      <c r="H53" s="78">
        <f t="shared" si="12"/>
        <v>4168.5001220703125</v>
      </c>
      <c r="I53" s="78">
        <f t="shared" si="12"/>
        <v>3154.300048828125</v>
      </c>
      <c r="J53" s="77">
        <f t="shared" ref="J53" si="13">SUM(F53:I53)</f>
        <v>9074.2001342773437</v>
      </c>
    </row>
    <row r="54" spans="1:10" ht="14.25" customHeight="1">
      <c r="A54" s="146"/>
      <c r="B54" s="149"/>
      <c r="C54" s="34" t="s">
        <v>18</v>
      </c>
      <c r="D54" s="29"/>
      <c r="E54" s="14" t="s">
        <v>52</v>
      </c>
      <c r="F54" s="70">
        <v>0</v>
      </c>
      <c r="G54" s="70">
        <v>0</v>
      </c>
      <c r="H54" s="70">
        <v>0</v>
      </c>
      <c r="I54" s="72">
        <v>0</v>
      </c>
      <c r="J54" s="73">
        <f t="shared" si="0"/>
        <v>0</v>
      </c>
    </row>
    <row r="55" spans="1:10" ht="14.25" customHeight="1">
      <c r="A55" s="146"/>
      <c r="B55" s="149"/>
      <c r="C55" s="18"/>
      <c r="D55" s="19"/>
      <c r="E55" s="20" t="s">
        <v>53</v>
      </c>
      <c r="F55" s="81">
        <v>0</v>
      </c>
      <c r="G55" s="81">
        <v>0</v>
      </c>
      <c r="H55" s="81">
        <v>0</v>
      </c>
      <c r="I55" s="74">
        <v>0</v>
      </c>
      <c r="J55" s="75">
        <f t="shared" si="0"/>
        <v>0</v>
      </c>
    </row>
    <row r="56" spans="1:10" ht="14.25" customHeight="1">
      <c r="A56" s="146"/>
      <c r="B56" s="149"/>
      <c r="C56" s="18"/>
      <c r="D56" s="19"/>
      <c r="E56" s="20" t="s">
        <v>54</v>
      </c>
      <c r="F56" s="81">
        <v>0</v>
      </c>
      <c r="G56" s="81">
        <v>0</v>
      </c>
      <c r="H56" s="81">
        <v>0</v>
      </c>
      <c r="I56" s="74">
        <v>0</v>
      </c>
      <c r="J56" s="75">
        <f t="shared" si="0"/>
        <v>0</v>
      </c>
    </row>
    <row r="57" spans="1:10" ht="14.25" customHeight="1">
      <c r="A57" s="146"/>
      <c r="B57" s="149"/>
      <c r="C57" s="18"/>
      <c r="D57" s="19"/>
      <c r="E57" s="20" t="s">
        <v>55</v>
      </c>
      <c r="F57" s="81">
        <v>0</v>
      </c>
      <c r="G57" s="81">
        <v>0</v>
      </c>
      <c r="H57" s="81">
        <v>0</v>
      </c>
      <c r="I57" s="74">
        <v>0</v>
      </c>
      <c r="J57" s="75">
        <f t="shared" si="0"/>
        <v>0</v>
      </c>
    </row>
    <row r="58" spans="1:10" ht="14.25" customHeight="1">
      <c r="A58" s="146"/>
      <c r="B58" s="149"/>
      <c r="C58" s="31"/>
      <c r="D58" s="26"/>
      <c r="E58" s="27" t="s">
        <v>49</v>
      </c>
      <c r="F58" s="78">
        <f>SUM(F54:F57)</f>
        <v>0</v>
      </c>
      <c r="G58" s="78">
        <f t="shared" ref="G58:I58" si="14">SUM(G54:G57)</f>
        <v>0</v>
      </c>
      <c r="H58" s="78">
        <f t="shared" si="14"/>
        <v>0</v>
      </c>
      <c r="I58" s="78">
        <f t="shared" si="14"/>
        <v>0</v>
      </c>
      <c r="J58" s="79">
        <f t="shared" ref="J58" si="15">SUM(F58:I58)</f>
        <v>0</v>
      </c>
    </row>
    <row r="59" spans="1:10" ht="14.25" customHeight="1">
      <c r="A59" s="146"/>
      <c r="B59" s="149"/>
      <c r="C59" s="35" t="s">
        <v>22</v>
      </c>
      <c r="D59" s="30"/>
      <c r="E59" s="15" t="s">
        <v>52</v>
      </c>
      <c r="F59" s="80">
        <v>0</v>
      </c>
      <c r="G59" s="80">
        <v>0</v>
      </c>
      <c r="H59" s="80">
        <v>0</v>
      </c>
      <c r="I59" s="76">
        <v>0</v>
      </c>
      <c r="J59" s="77">
        <f t="shared" si="0"/>
        <v>0</v>
      </c>
    </row>
    <row r="60" spans="1:10" ht="14.25" customHeight="1">
      <c r="A60" s="146"/>
      <c r="B60" s="149"/>
      <c r="C60" s="18"/>
      <c r="D60" s="19"/>
      <c r="E60" s="20" t="s">
        <v>53</v>
      </c>
      <c r="F60" s="81">
        <v>0</v>
      </c>
      <c r="G60" s="81">
        <v>0</v>
      </c>
      <c r="H60" s="81">
        <v>0</v>
      </c>
      <c r="I60" s="74">
        <v>0</v>
      </c>
      <c r="J60" s="75">
        <f t="shared" si="0"/>
        <v>0</v>
      </c>
    </row>
    <row r="61" spans="1:10" ht="14.25" customHeight="1">
      <c r="A61" s="146"/>
      <c r="B61" s="149"/>
      <c r="C61" s="18"/>
      <c r="D61" s="19"/>
      <c r="E61" s="20" t="s">
        <v>54</v>
      </c>
      <c r="F61" s="81">
        <v>0</v>
      </c>
      <c r="G61" s="81">
        <v>0</v>
      </c>
      <c r="H61" s="81">
        <v>0</v>
      </c>
      <c r="I61" s="74">
        <v>0</v>
      </c>
      <c r="J61" s="75">
        <f t="shared" si="0"/>
        <v>0</v>
      </c>
    </row>
    <row r="62" spans="1:10" ht="14.25" customHeight="1">
      <c r="A62" s="146"/>
      <c r="B62" s="149"/>
      <c r="C62" s="18"/>
      <c r="D62" s="19"/>
      <c r="E62" s="20" t="s">
        <v>55</v>
      </c>
      <c r="F62" s="81">
        <v>0</v>
      </c>
      <c r="G62" s="81">
        <v>0</v>
      </c>
      <c r="H62" s="81">
        <v>0</v>
      </c>
      <c r="I62" s="74">
        <v>0</v>
      </c>
      <c r="J62" s="75">
        <f t="shared" si="0"/>
        <v>0</v>
      </c>
    </row>
    <row r="63" spans="1:10" ht="14.25" customHeight="1">
      <c r="A63" s="146"/>
      <c r="B63" s="149"/>
      <c r="C63" s="31"/>
      <c r="D63" s="26"/>
      <c r="E63" s="21" t="s">
        <v>49</v>
      </c>
      <c r="F63" s="78">
        <f>SUM(F59:F62)</f>
        <v>0</v>
      </c>
      <c r="G63" s="78">
        <f t="shared" ref="G63:I63" si="16">SUM(G59:G62)</f>
        <v>0</v>
      </c>
      <c r="H63" s="78">
        <f t="shared" si="16"/>
        <v>0</v>
      </c>
      <c r="I63" s="78">
        <f t="shared" si="16"/>
        <v>0</v>
      </c>
      <c r="J63" s="79">
        <f t="shared" ref="J63" si="17">SUM(F63:I63)</f>
        <v>0</v>
      </c>
    </row>
    <row r="64" spans="1:10" ht="13.5" customHeight="1">
      <c r="A64" s="146"/>
      <c r="B64" s="149"/>
      <c r="C64" s="35" t="s">
        <v>21</v>
      </c>
      <c r="D64" s="30"/>
      <c r="E64" s="37" t="s">
        <v>52</v>
      </c>
      <c r="F64" s="80">
        <v>199.39999389648437</v>
      </c>
      <c r="G64" s="80">
        <v>375.89999389648438</v>
      </c>
      <c r="H64" s="80">
        <v>924.29998779296875</v>
      </c>
      <c r="I64" s="76">
        <v>4319.10009765625</v>
      </c>
      <c r="J64" s="77">
        <f t="shared" si="0"/>
        <v>5818.7000732421875</v>
      </c>
    </row>
    <row r="65" spans="1:10" ht="13.5" customHeight="1">
      <c r="A65" s="146"/>
      <c r="B65" s="149"/>
      <c r="C65" s="18"/>
      <c r="D65" s="19"/>
      <c r="E65" s="20" t="s">
        <v>53</v>
      </c>
      <c r="F65" s="81">
        <v>621.4000244140625</v>
      </c>
      <c r="G65" s="81">
        <v>762.4000244140625</v>
      </c>
      <c r="H65" s="81">
        <v>5998.2998046875</v>
      </c>
      <c r="I65" s="74">
        <v>1296.5999755859375</v>
      </c>
      <c r="J65" s="75">
        <f t="shared" si="0"/>
        <v>8678.6998291015625</v>
      </c>
    </row>
    <row r="66" spans="1:10" ht="13.5" customHeight="1">
      <c r="A66" s="146"/>
      <c r="B66" s="149"/>
      <c r="C66" s="18"/>
      <c r="D66" s="19"/>
      <c r="E66" s="20" t="s">
        <v>54</v>
      </c>
      <c r="F66" s="81">
        <v>0</v>
      </c>
      <c r="G66" s="81">
        <v>0</v>
      </c>
      <c r="H66" s="81">
        <v>0</v>
      </c>
      <c r="I66" s="74">
        <v>0</v>
      </c>
      <c r="J66" s="75">
        <f t="shared" si="0"/>
        <v>0</v>
      </c>
    </row>
    <row r="67" spans="1:10" ht="13.5" customHeight="1">
      <c r="A67" s="146"/>
      <c r="B67" s="149"/>
      <c r="C67" s="18"/>
      <c r="D67" s="19"/>
      <c r="E67" s="20" t="s">
        <v>55</v>
      </c>
      <c r="F67" s="81">
        <v>384.89999389648438</v>
      </c>
      <c r="G67" s="81">
        <v>105.80000305175781</v>
      </c>
      <c r="H67" s="81">
        <v>0</v>
      </c>
      <c r="I67" s="74">
        <v>0</v>
      </c>
      <c r="J67" s="75">
        <f t="shared" si="0"/>
        <v>490.69999694824219</v>
      </c>
    </row>
    <row r="68" spans="1:10" ht="13.5" customHeight="1">
      <c r="A68" s="146"/>
      <c r="B68" s="149"/>
      <c r="C68" s="31"/>
      <c r="D68" s="26"/>
      <c r="E68" s="27" t="s">
        <v>49</v>
      </c>
      <c r="F68" s="78">
        <f>SUM(F64:F67)</f>
        <v>1205.7000122070312</v>
      </c>
      <c r="G68" s="78">
        <f t="shared" ref="G68:I68" si="18">SUM(G64:G67)</f>
        <v>1244.1000213623047</v>
      </c>
      <c r="H68" s="78">
        <f t="shared" si="18"/>
        <v>6922.5997924804687</v>
      </c>
      <c r="I68" s="78">
        <f t="shared" si="18"/>
        <v>5615.7000732421875</v>
      </c>
      <c r="J68" s="79">
        <f t="shared" ref="J68" si="19">SUM(F68:I68)</f>
        <v>14988.099899291992</v>
      </c>
    </row>
    <row r="69" spans="1:10" ht="18" customHeight="1">
      <c r="A69" s="146"/>
      <c r="B69" s="150"/>
      <c r="C69" s="33"/>
      <c r="D69" s="33"/>
      <c r="E69" s="39"/>
      <c r="F69" s="85">
        <f>F48+F53+F58+F63+F68</f>
        <v>2980.0000076293945</v>
      </c>
      <c r="G69" s="85">
        <f t="shared" ref="G69:I69" si="20">G48+G53+G58+G63+G68</f>
        <v>2741.3000183105469</v>
      </c>
      <c r="H69" s="85">
        <f t="shared" si="20"/>
        <v>16489.299926757812</v>
      </c>
      <c r="I69" s="85">
        <f t="shared" si="20"/>
        <v>13238.60009765625</v>
      </c>
      <c r="J69" s="84">
        <f t="shared" si="0"/>
        <v>35449.200050354004</v>
      </c>
    </row>
    <row r="70" spans="1:10" ht="13.5" customHeight="1">
      <c r="A70" s="146"/>
      <c r="B70" s="151" t="s">
        <v>50</v>
      </c>
      <c r="C70" s="35" t="s">
        <v>23</v>
      </c>
      <c r="D70" s="30"/>
      <c r="E70" s="15" t="s">
        <v>52</v>
      </c>
      <c r="F70" s="80">
        <v>0</v>
      </c>
      <c r="G70" s="80">
        <v>0</v>
      </c>
      <c r="H70" s="80">
        <v>0</v>
      </c>
      <c r="I70" s="76">
        <v>945.5999755859375</v>
      </c>
      <c r="J70" s="77">
        <f t="shared" si="0"/>
        <v>945.5999755859375</v>
      </c>
    </row>
    <row r="71" spans="1:10" ht="13.5" customHeight="1">
      <c r="A71" s="146"/>
      <c r="B71" s="152"/>
      <c r="C71" s="18"/>
      <c r="D71" s="19"/>
      <c r="E71" s="20" t="s">
        <v>53</v>
      </c>
      <c r="F71" s="81">
        <v>3</v>
      </c>
      <c r="G71" s="81">
        <v>0</v>
      </c>
      <c r="H71" s="81">
        <v>441.5</v>
      </c>
      <c r="I71" s="74">
        <v>1345</v>
      </c>
      <c r="J71" s="75">
        <f t="shared" si="0"/>
        <v>1789.5</v>
      </c>
    </row>
    <row r="72" spans="1:10" ht="13.5" customHeight="1">
      <c r="A72" s="146"/>
      <c r="B72" s="152"/>
      <c r="C72" s="18"/>
      <c r="D72" s="19"/>
      <c r="E72" s="20" t="s">
        <v>54</v>
      </c>
      <c r="F72" s="81">
        <v>0</v>
      </c>
      <c r="G72" s="81">
        <v>0</v>
      </c>
      <c r="H72" s="81">
        <v>0</v>
      </c>
      <c r="I72" s="74">
        <v>0</v>
      </c>
      <c r="J72" s="75">
        <f t="shared" si="0"/>
        <v>0</v>
      </c>
    </row>
    <row r="73" spans="1:10" ht="13.5" customHeight="1">
      <c r="A73" s="146"/>
      <c r="B73" s="152"/>
      <c r="C73" s="18"/>
      <c r="D73" s="19"/>
      <c r="E73" s="20" t="s">
        <v>55</v>
      </c>
      <c r="F73" s="81">
        <v>0</v>
      </c>
      <c r="G73" s="81">
        <v>0</v>
      </c>
      <c r="H73" s="81">
        <v>0</v>
      </c>
      <c r="I73" s="74">
        <v>0</v>
      </c>
      <c r="J73" s="75">
        <f t="shared" ref="J73:J136" si="21">SUM(F73:I73)</f>
        <v>0</v>
      </c>
    </row>
    <row r="74" spans="1:10" ht="13.5" customHeight="1">
      <c r="A74" s="146"/>
      <c r="B74" s="152"/>
      <c r="C74" s="18"/>
      <c r="D74" s="24"/>
      <c r="E74" s="21" t="s">
        <v>49</v>
      </c>
      <c r="F74" s="76">
        <f>SUM(F70:F73)</f>
        <v>3</v>
      </c>
      <c r="G74" s="76">
        <f t="shared" ref="G74:I74" si="22">SUM(G70:G73)</f>
        <v>0</v>
      </c>
      <c r="H74" s="76">
        <f t="shared" si="22"/>
        <v>441.5</v>
      </c>
      <c r="I74" s="76">
        <f t="shared" si="22"/>
        <v>2290.5999755859375</v>
      </c>
      <c r="J74" s="77">
        <f t="shared" si="21"/>
        <v>2735.0999755859375</v>
      </c>
    </row>
    <row r="75" spans="1:10" ht="13.5" customHeight="1">
      <c r="A75" s="146"/>
      <c r="B75" s="152"/>
      <c r="C75" s="34" t="s">
        <v>24</v>
      </c>
      <c r="D75" s="29"/>
      <c r="E75" s="14" t="s">
        <v>52</v>
      </c>
      <c r="F75" s="70">
        <v>0</v>
      </c>
      <c r="G75" s="70">
        <v>0</v>
      </c>
      <c r="H75" s="70">
        <v>0</v>
      </c>
      <c r="I75" s="72">
        <v>0</v>
      </c>
      <c r="J75" s="73">
        <f t="shared" si="21"/>
        <v>0</v>
      </c>
    </row>
    <row r="76" spans="1:10" ht="13.5" customHeight="1">
      <c r="A76" s="146"/>
      <c r="B76" s="152"/>
      <c r="C76" s="35"/>
      <c r="D76" s="19"/>
      <c r="E76" s="20" t="s">
        <v>53</v>
      </c>
      <c r="F76" s="81">
        <v>0</v>
      </c>
      <c r="G76" s="81">
        <v>0</v>
      </c>
      <c r="H76" s="81">
        <v>126</v>
      </c>
      <c r="I76" s="74">
        <v>0</v>
      </c>
      <c r="J76" s="75">
        <f t="shared" si="21"/>
        <v>126</v>
      </c>
    </row>
    <row r="77" spans="1:10" ht="13.5" customHeight="1">
      <c r="A77" s="146"/>
      <c r="B77" s="152"/>
      <c r="C77" s="18"/>
      <c r="D77" s="19"/>
      <c r="E77" s="20" t="s">
        <v>54</v>
      </c>
      <c r="F77" s="81">
        <v>0</v>
      </c>
      <c r="G77" s="81">
        <v>0</v>
      </c>
      <c r="H77" s="81">
        <v>0</v>
      </c>
      <c r="I77" s="74">
        <v>0</v>
      </c>
      <c r="J77" s="75">
        <f t="shared" si="21"/>
        <v>0</v>
      </c>
    </row>
    <row r="78" spans="1:10" ht="13.5" customHeight="1">
      <c r="A78" s="146"/>
      <c r="B78" s="152"/>
      <c r="C78" s="18"/>
      <c r="D78" s="19"/>
      <c r="E78" s="20" t="s">
        <v>55</v>
      </c>
      <c r="F78" s="81">
        <v>0</v>
      </c>
      <c r="G78" s="81">
        <v>0</v>
      </c>
      <c r="H78" s="81">
        <v>0</v>
      </c>
      <c r="I78" s="74">
        <v>0</v>
      </c>
      <c r="J78" s="75">
        <f t="shared" si="21"/>
        <v>0</v>
      </c>
    </row>
    <row r="79" spans="1:10" ht="13.5" customHeight="1">
      <c r="A79" s="146"/>
      <c r="B79" s="152"/>
      <c r="C79" s="31"/>
      <c r="D79" s="26"/>
      <c r="E79" s="27" t="s">
        <v>49</v>
      </c>
      <c r="F79" s="78">
        <f>SUM(F75:F78)</f>
        <v>0</v>
      </c>
      <c r="G79" s="78">
        <f t="shared" ref="G79:I79" si="23">SUM(G75:G78)</f>
        <v>0</v>
      </c>
      <c r="H79" s="78">
        <f t="shared" si="23"/>
        <v>126</v>
      </c>
      <c r="I79" s="78">
        <f t="shared" si="23"/>
        <v>0</v>
      </c>
      <c r="J79" s="79">
        <f t="shared" si="21"/>
        <v>126</v>
      </c>
    </row>
    <row r="80" spans="1:10" ht="13.5" customHeight="1">
      <c r="A80" s="146"/>
      <c r="B80" s="152"/>
      <c r="C80" s="35" t="s">
        <v>25</v>
      </c>
      <c r="D80" s="30"/>
      <c r="E80" s="15" t="s">
        <v>52</v>
      </c>
      <c r="F80" s="76">
        <v>0</v>
      </c>
      <c r="G80" s="76">
        <v>0</v>
      </c>
      <c r="H80" s="76">
        <v>0</v>
      </c>
      <c r="I80" s="76">
        <v>1399</v>
      </c>
      <c r="J80" s="77">
        <f t="shared" si="21"/>
        <v>1399</v>
      </c>
    </row>
    <row r="81" spans="1:10" ht="13.5" customHeight="1">
      <c r="A81" s="146"/>
      <c r="B81" s="152"/>
      <c r="C81" s="35"/>
      <c r="D81" s="19"/>
      <c r="E81" s="20" t="s">
        <v>53</v>
      </c>
      <c r="F81" s="74">
        <v>0</v>
      </c>
      <c r="G81" s="74">
        <v>0</v>
      </c>
      <c r="H81" s="74">
        <v>150</v>
      </c>
      <c r="I81" s="74">
        <v>918.0999755859375</v>
      </c>
      <c r="J81" s="75">
        <f t="shared" si="21"/>
        <v>1068.0999755859375</v>
      </c>
    </row>
    <row r="82" spans="1:10" ht="13.5" customHeight="1">
      <c r="A82" s="146"/>
      <c r="B82" s="152"/>
      <c r="C82" s="18"/>
      <c r="D82" s="19"/>
      <c r="E82" s="20" t="s">
        <v>54</v>
      </c>
      <c r="F82" s="74">
        <v>0</v>
      </c>
      <c r="G82" s="74">
        <v>0</v>
      </c>
      <c r="H82" s="74">
        <v>0</v>
      </c>
      <c r="I82" s="74">
        <v>0</v>
      </c>
      <c r="J82" s="75">
        <f t="shared" si="21"/>
        <v>0</v>
      </c>
    </row>
    <row r="83" spans="1:10" ht="13.5" customHeight="1">
      <c r="A83" s="146"/>
      <c r="B83" s="152"/>
      <c r="C83" s="18"/>
      <c r="D83" s="19"/>
      <c r="E83" s="20" t="s">
        <v>55</v>
      </c>
      <c r="F83" s="74">
        <v>0</v>
      </c>
      <c r="G83" s="74">
        <v>0</v>
      </c>
      <c r="H83" s="74">
        <v>0</v>
      </c>
      <c r="I83" s="74">
        <v>0</v>
      </c>
      <c r="J83" s="75">
        <f t="shared" si="21"/>
        <v>0</v>
      </c>
    </row>
    <row r="84" spans="1:10" ht="13.5" customHeight="1">
      <c r="A84" s="146"/>
      <c r="B84" s="152"/>
      <c r="C84" s="31"/>
      <c r="D84" s="26"/>
      <c r="E84" s="21" t="s">
        <v>49</v>
      </c>
      <c r="F84" s="78">
        <f>SUM(F80:F83)</f>
        <v>0</v>
      </c>
      <c r="G84" s="78">
        <f t="shared" ref="G84:I84" si="24">SUM(G80:G83)</f>
        <v>0</v>
      </c>
      <c r="H84" s="78">
        <f t="shared" si="24"/>
        <v>150</v>
      </c>
      <c r="I84" s="78">
        <f t="shared" si="24"/>
        <v>2317.0999755859375</v>
      </c>
      <c r="J84" s="77">
        <f t="shared" si="21"/>
        <v>2467.0999755859375</v>
      </c>
    </row>
    <row r="85" spans="1:10" ht="18" customHeight="1" thickBot="1">
      <c r="A85" s="147"/>
      <c r="B85" s="153"/>
      <c r="C85" s="40"/>
      <c r="D85" s="41"/>
      <c r="E85" s="86"/>
      <c r="F85" s="87">
        <f>F74+F79+F84</f>
        <v>3</v>
      </c>
      <c r="G85" s="87">
        <f t="shared" ref="G85:I85" si="25">G74+G79+G84</f>
        <v>0</v>
      </c>
      <c r="H85" s="87">
        <f t="shared" si="25"/>
        <v>717.5</v>
      </c>
      <c r="I85" s="87">
        <f t="shared" si="25"/>
        <v>4607.699951171875</v>
      </c>
      <c r="J85" s="88">
        <f t="shared" si="21"/>
        <v>5328.199951171875</v>
      </c>
    </row>
    <row r="86" spans="1:10" ht="13.5" customHeight="1">
      <c r="A86" s="154" t="s">
        <v>51</v>
      </c>
      <c r="B86" s="157" t="s">
        <v>6</v>
      </c>
      <c r="C86" s="89" t="s">
        <v>38</v>
      </c>
      <c r="D86" s="90"/>
      <c r="E86" s="91" t="s">
        <v>52</v>
      </c>
      <c r="F86" s="92">
        <v>100</v>
      </c>
      <c r="G86" s="92">
        <v>98</v>
      </c>
      <c r="H86" s="92">
        <v>863.29998779296875</v>
      </c>
      <c r="I86" s="93">
        <v>10623</v>
      </c>
      <c r="J86" s="94">
        <f t="shared" si="21"/>
        <v>11684.299987792969</v>
      </c>
    </row>
    <row r="87" spans="1:10" ht="13.5" customHeight="1">
      <c r="A87" s="146"/>
      <c r="B87" s="149"/>
      <c r="C87" s="35"/>
      <c r="D87" s="30"/>
      <c r="E87" s="20" t="s">
        <v>53</v>
      </c>
      <c r="F87" s="81">
        <v>243.60000610351562</v>
      </c>
      <c r="G87" s="81">
        <v>260</v>
      </c>
      <c r="H87" s="81">
        <v>18809.400390625</v>
      </c>
      <c r="I87" s="74">
        <v>79496.5</v>
      </c>
      <c r="J87" s="75">
        <f t="shared" si="21"/>
        <v>98809.500396728516</v>
      </c>
    </row>
    <row r="88" spans="1:10" ht="13.5" customHeight="1">
      <c r="A88" s="146"/>
      <c r="B88" s="149"/>
      <c r="C88" s="35"/>
      <c r="D88" s="30"/>
      <c r="E88" s="20" t="s">
        <v>54</v>
      </c>
      <c r="F88" s="81">
        <v>0</v>
      </c>
      <c r="G88" s="81">
        <v>0</v>
      </c>
      <c r="H88" s="81">
        <v>0</v>
      </c>
      <c r="I88" s="74">
        <v>0</v>
      </c>
      <c r="J88" s="75">
        <f t="shared" si="21"/>
        <v>0</v>
      </c>
    </row>
    <row r="89" spans="1:10" ht="13.5" customHeight="1">
      <c r="A89" s="146"/>
      <c r="B89" s="149"/>
      <c r="C89" s="35"/>
      <c r="D89" s="30"/>
      <c r="E89" s="20" t="s">
        <v>55</v>
      </c>
      <c r="F89" s="81">
        <v>698.20001220703125</v>
      </c>
      <c r="G89" s="81">
        <v>1013</v>
      </c>
      <c r="H89" s="81">
        <v>248</v>
      </c>
      <c r="I89" s="74">
        <v>0</v>
      </c>
      <c r="J89" s="75">
        <f t="shared" si="21"/>
        <v>1959.2000122070312</v>
      </c>
    </row>
    <row r="90" spans="1:10" ht="13.5" customHeight="1">
      <c r="A90" s="146"/>
      <c r="B90" s="149"/>
      <c r="C90" s="35"/>
      <c r="D90" s="24"/>
      <c r="E90" s="21" t="s">
        <v>49</v>
      </c>
      <c r="F90" s="76">
        <f>SUM(F86:F89)</f>
        <v>1041.8000183105469</v>
      </c>
      <c r="G90" s="76">
        <f t="shared" ref="G90:I90" si="26">SUM(G86:G89)</f>
        <v>1371</v>
      </c>
      <c r="H90" s="76">
        <f t="shared" si="26"/>
        <v>19920.700378417969</v>
      </c>
      <c r="I90" s="76">
        <f t="shared" si="26"/>
        <v>90119.5</v>
      </c>
      <c r="J90" s="77">
        <f t="shared" si="21"/>
        <v>112453.00039672852</v>
      </c>
    </row>
    <row r="91" spans="1:10" ht="13.5" customHeight="1">
      <c r="A91" s="146"/>
      <c r="B91" s="149"/>
      <c r="C91" s="34" t="s">
        <v>39</v>
      </c>
      <c r="D91" s="29"/>
      <c r="E91" s="14" t="s">
        <v>52</v>
      </c>
      <c r="F91" s="70">
        <v>0</v>
      </c>
      <c r="G91" s="70">
        <v>0</v>
      </c>
      <c r="H91" s="70">
        <v>0</v>
      </c>
      <c r="I91" s="72">
        <v>0</v>
      </c>
      <c r="J91" s="73">
        <f t="shared" si="21"/>
        <v>0</v>
      </c>
    </row>
    <row r="92" spans="1:10" ht="13.5" customHeight="1">
      <c r="A92" s="146"/>
      <c r="B92" s="149"/>
      <c r="C92" s="35"/>
      <c r="D92" s="30"/>
      <c r="E92" s="20" t="s">
        <v>53</v>
      </c>
      <c r="F92" s="81">
        <v>0</v>
      </c>
      <c r="G92" s="81">
        <v>0</v>
      </c>
      <c r="H92" s="81">
        <v>0</v>
      </c>
      <c r="I92" s="74">
        <v>231.10000610351562</v>
      </c>
      <c r="J92" s="75">
        <f t="shared" si="21"/>
        <v>231.10000610351562</v>
      </c>
    </row>
    <row r="93" spans="1:10" ht="13.5" customHeight="1">
      <c r="A93" s="146"/>
      <c r="B93" s="149"/>
      <c r="C93" s="35"/>
      <c r="D93" s="30"/>
      <c r="E93" s="20" t="s">
        <v>54</v>
      </c>
      <c r="F93" s="81">
        <v>0</v>
      </c>
      <c r="G93" s="81">
        <v>0</v>
      </c>
      <c r="H93" s="81">
        <v>0</v>
      </c>
      <c r="I93" s="74">
        <v>0</v>
      </c>
      <c r="J93" s="75">
        <f t="shared" si="21"/>
        <v>0</v>
      </c>
    </row>
    <row r="94" spans="1:10" ht="13.5" customHeight="1">
      <c r="A94" s="146"/>
      <c r="B94" s="149"/>
      <c r="C94" s="35"/>
      <c r="D94" s="30"/>
      <c r="E94" s="20" t="s">
        <v>55</v>
      </c>
      <c r="F94" s="81">
        <v>0</v>
      </c>
      <c r="G94" s="81">
        <v>0</v>
      </c>
      <c r="H94" s="81">
        <v>0</v>
      </c>
      <c r="I94" s="74">
        <v>0</v>
      </c>
      <c r="J94" s="75">
        <f t="shared" si="21"/>
        <v>0</v>
      </c>
    </row>
    <row r="95" spans="1:10" ht="13.5" customHeight="1">
      <c r="A95" s="146"/>
      <c r="B95" s="149"/>
      <c r="C95" s="36"/>
      <c r="D95" s="26"/>
      <c r="E95" s="27" t="s">
        <v>49</v>
      </c>
      <c r="F95" s="78">
        <f>SUM(F91:F94)</f>
        <v>0</v>
      </c>
      <c r="G95" s="78">
        <f t="shared" ref="G95:I95" si="27">SUM(G91:G94)</f>
        <v>0</v>
      </c>
      <c r="H95" s="78">
        <f t="shared" si="27"/>
        <v>0</v>
      </c>
      <c r="I95" s="78">
        <f t="shared" si="27"/>
        <v>231.10000610351562</v>
      </c>
      <c r="J95" s="79">
        <f t="shared" si="21"/>
        <v>231.10000610351562</v>
      </c>
    </row>
    <row r="96" spans="1:10" ht="13.5" customHeight="1">
      <c r="A96" s="146"/>
      <c r="B96" s="149"/>
      <c r="C96" s="35" t="s">
        <v>35</v>
      </c>
      <c r="D96" s="30"/>
      <c r="E96" s="15" t="s">
        <v>52</v>
      </c>
      <c r="F96" s="80">
        <v>559.79998779296875</v>
      </c>
      <c r="G96" s="80">
        <v>386</v>
      </c>
      <c r="H96" s="80">
        <v>791</v>
      </c>
      <c r="I96" s="76">
        <v>1200</v>
      </c>
      <c r="J96" s="77">
        <f t="shared" si="21"/>
        <v>2936.7999877929687</v>
      </c>
    </row>
    <row r="97" spans="1:10" ht="13.5" customHeight="1">
      <c r="A97" s="146"/>
      <c r="B97" s="149"/>
      <c r="C97" s="35"/>
      <c r="D97" s="30"/>
      <c r="E97" s="20" t="s">
        <v>53</v>
      </c>
      <c r="F97" s="81">
        <v>1912.5</v>
      </c>
      <c r="G97" s="81">
        <v>748</v>
      </c>
      <c r="H97" s="81">
        <v>4835.2998046875</v>
      </c>
      <c r="I97" s="74">
        <v>6630</v>
      </c>
      <c r="J97" s="75">
        <f t="shared" si="21"/>
        <v>14125.7998046875</v>
      </c>
    </row>
    <row r="98" spans="1:10" ht="13.5" customHeight="1">
      <c r="A98" s="146"/>
      <c r="B98" s="149"/>
      <c r="C98" s="35"/>
      <c r="D98" s="30"/>
      <c r="E98" s="20" t="s">
        <v>54</v>
      </c>
      <c r="F98" s="81">
        <v>0</v>
      </c>
      <c r="G98" s="81">
        <v>0</v>
      </c>
      <c r="H98" s="81">
        <v>0</v>
      </c>
      <c r="I98" s="74">
        <v>0</v>
      </c>
      <c r="J98" s="75">
        <f t="shared" si="21"/>
        <v>0</v>
      </c>
    </row>
    <row r="99" spans="1:10" ht="13.5" customHeight="1">
      <c r="A99" s="146"/>
      <c r="B99" s="149"/>
      <c r="C99" s="35"/>
      <c r="D99" s="30"/>
      <c r="E99" s="20" t="s">
        <v>55</v>
      </c>
      <c r="F99" s="81">
        <v>70</v>
      </c>
      <c r="G99" s="81">
        <v>60</v>
      </c>
      <c r="H99" s="81">
        <v>0</v>
      </c>
      <c r="I99" s="74">
        <v>0</v>
      </c>
      <c r="J99" s="75">
        <f t="shared" si="21"/>
        <v>130</v>
      </c>
    </row>
    <row r="100" spans="1:10" ht="13.5" customHeight="1">
      <c r="A100" s="146"/>
      <c r="B100" s="149"/>
      <c r="C100" s="35"/>
      <c r="D100" s="24"/>
      <c r="E100" s="21" t="s">
        <v>49</v>
      </c>
      <c r="F100" s="76">
        <f>SUM(F96:F99)</f>
        <v>2542.2999877929687</v>
      </c>
      <c r="G100" s="76">
        <f t="shared" ref="G100:I100" si="28">SUM(G96:G99)</f>
        <v>1194</v>
      </c>
      <c r="H100" s="76">
        <f t="shared" si="28"/>
        <v>5626.2998046875</v>
      </c>
      <c r="I100" s="76">
        <f t="shared" si="28"/>
        <v>7830</v>
      </c>
      <c r="J100" s="77">
        <f t="shared" si="21"/>
        <v>17192.599792480469</v>
      </c>
    </row>
    <row r="101" spans="1:10" ht="13.5" customHeight="1">
      <c r="A101" s="146"/>
      <c r="B101" s="149"/>
      <c r="C101" s="34" t="s">
        <v>36</v>
      </c>
      <c r="D101" s="29"/>
      <c r="E101" s="14" t="s">
        <v>52</v>
      </c>
      <c r="F101" s="70">
        <v>202</v>
      </c>
      <c r="G101" s="70">
        <v>70</v>
      </c>
      <c r="H101" s="70">
        <v>560</v>
      </c>
      <c r="I101" s="72">
        <v>3336</v>
      </c>
      <c r="J101" s="73">
        <f t="shared" si="21"/>
        <v>4168</v>
      </c>
    </row>
    <row r="102" spans="1:10" ht="13.5" customHeight="1">
      <c r="A102" s="146"/>
      <c r="B102" s="149"/>
      <c r="C102" s="35"/>
      <c r="D102" s="30"/>
      <c r="E102" s="20" t="s">
        <v>53</v>
      </c>
      <c r="F102" s="81">
        <v>848.70001220703125</v>
      </c>
      <c r="G102" s="81">
        <v>417</v>
      </c>
      <c r="H102" s="81">
        <v>3050.89990234375</v>
      </c>
      <c r="I102" s="74">
        <v>7318.2001953125</v>
      </c>
      <c r="J102" s="75">
        <f t="shared" si="21"/>
        <v>11634.800109863281</v>
      </c>
    </row>
    <row r="103" spans="1:10" ht="13.5" customHeight="1">
      <c r="A103" s="146"/>
      <c r="B103" s="149"/>
      <c r="C103" s="35"/>
      <c r="D103" s="30"/>
      <c r="E103" s="20" t="s">
        <v>54</v>
      </c>
      <c r="F103" s="81">
        <v>0</v>
      </c>
      <c r="G103" s="81">
        <v>0</v>
      </c>
      <c r="H103" s="81">
        <v>0</v>
      </c>
      <c r="I103" s="74">
        <v>0</v>
      </c>
      <c r="J103" s="75">
        <f t="shared" si="21"/>
        <v>0</v>
      </c>
    </row>
    <row r="104" spans="1:10" ht="13.5" customHeight="1">
      <c r="A104" s="146"/>
      <c r="B104" s="149"/>
      <c r="C104" s="35"/>
      <c r="D104" s="30"/>
      <c r="E104" s="20" t="s">
        <v>55</v>
      </c>
      <c r="F104" s="81">
        <v>10</v>
      </c>
      <c r="G104" s="81">
        <v>0</v>
      </c>
      <c r="H104" s="81">
        <v>0</v>
      </c>
      <c r="I104" s="74">
        <v>0</v>
      </c>
      <c r="J104" s="75">
        <f t="shared" si="21"/>
        <v>10</v>
      </c>
    </row>
    <row r="105" spans="1:10" ht="13.5" customHeight="1">
      <c r="A105" s="146"/>
      <c r="B105" s="149"/>
      <c r="C105" s="36"/>
      <c r="D105" s="26"/>
      <c r="E105" s="27" t="s">
        <v>49</v>
      </c>
      <c r="F105" s="95">
        <f>SUM(F101:F104)</f>
        <v>1060.7000122070312</v>
      </c>
      <c r="G105" s="95">
        <f t="shared" ref="G105:I105" si="29">SUM(G101:G104)</f>
        <v>487</v>
      </c>
      <c r="H105" s="95">
        <f t="shared" si="29"/>
        <v>3610.89990234375</v>
      </c>
      <c r="I105" s="95">
        <f t="shared" si="29"/>
        <v>10654.2001953125</v>
      </c>
      <c r="J105" s="79">
        <f t="shared" si="21"/>
        <v>15812.800109863281</v>
      </c>
    </row>
    <row r="106" spans="1:10" ht="13.5" customHeight="1">
      <c r="A106" s="146"/>
      <c r="B106" s="149"/>
      <c r="C106" s="35" t="s">
        <v>37</v>
      </c>
      <c r="D106" s="30"/>
      <c r="E106" s="15" t="s">
        <v>52</v>
      </c>
      <c r="F106" s="80">
        <v>0</v>
      </c>
      <c r="G106" s="80">
        <v>105</v>
      </c>
      <c r="H106" s="80">
        <v>211.60000610351562</v>
      </c>
      <c r="I106" s="76">
        <v>11293</v>
      </c>
      <c r="J106" s="77">
        <f t="shared" si="21"/>
        <v>11609.600006103516</v>
      </c>
    </row>
    <row r="107" spans="1:10" ht="13.5" customHeight="1">
      <c r="A107" s="146"/>
      <c r="B107" s="149"/>
      <c r="C107" s="35"/>
      <c r="D107" s="30"/>
      <c r="E107" s="20" t="s">
        <v>53</v>
      </c>
      <c r="F107" s="81">
        <v>28</v>
      </c>
      <c r="G107" s="81">
        <v>35.599998474121094</v>
      </c>
      <c r="H107" s="81">
        <v>4076.5</v>
      </c>
      <c r="I107" s="74">
        <v>24042.19921875</v>
      </c>
      <c r="J107" s="75">
        <f t="shared" si="21"/>
        <v>28182.299217224121</v>
      </c>
    </row>
    <row r="108" spans="1:10" ht="13.5" customHeight="1">
      <c r="A108" s="146"/>
      <c r="B108" s="149"/>
      <c r="C108" s="35"/>
      <c r="D108" s="30"/>
      <c r="E108" s="20" t="s">
        <v>54</v>
      </c>
      <c r="F108" s="81">
        <v>0</v>
      </c>
      <c r="G108" s="81">
        <v>0</v>
      </c>
      <c r="H108" s="81">
        <v>0</v>
      </c>
      <c r="I108" s="74">
        <v>0</v>
      </c>
      <c r="J108" s="75">
        <f t="shared" si="21"/>
        <v>0</v>
      </c>
    </row>
    <row r="109" spans="1:10" ht="13.5" customHeight="1">
      <c r="A109" s="146"/>
      <c r="B109" s="149"/>
      <c r="C109" s="35"/>
      <c r="D109" s="30"/>
      <c r="E109" s="20" t="s">
        <v>55</v>
      </c>
      <c r="F109" s="81">
        <v>20</v>
      </c>
      <c r="G109" s="81">
        <v>0</v>
      </c>
      <c r="H109" s="81">
        <v>0</v>
      </c>
      <c r="I109" s="74">
        <v>0</v>
      </c>
      <c r="J109" s="75">
        <f t="shared" si="21"/>
        <v>20</v>
      </c>
    </row>
    <row r="110" spans="1:10" ht="13.5" customHeight="1">
      <c r="A110" s="146"/>
      <c r="B110" s="149"/>
      <c r="C110" s="35"/>
      <c r="D110" s="24"/>
      <c r="E110" s="21" t="s">
        <v>49</v>
      </c>
      <c r="F110" s="76">
        <f>SUM(F106:F109)</f>
        <v>48</v>
      </c>
      <c r="G110" s="76">
        <f t="shared" ref="G110:I110" si="30">SUM(G106:G109)</f>
        <v>140.59999847412109</v>
      </c>
      <c r="H110" s="76">
        <f t="shared" si="30"/>
        <v>4288.1000061035156</v>
      </c>
      <c r="I110" s="76">
        <f t="shared" si="30"/>
        <v>35335.19921875</v>
      </c>
      <c r="J110" s="77">
        <f t="shared" si="21"/>
        <v>39811.899223327637</v>
      </c>
    </row>
    <row r="111" spans="1:10" ht="13.5" customHeight="1">
      <c r="A111" s="146"/>
      <c r="B111" s="149"/>
      <c r="C111" s="34" t="s">
        <v>40</v>
      </c>
      <c r="D111" s="29"/>
      <c r="E111" s="14" t="s">
        <v>52</v>
      </c>
      <c r="F111" s="70">
        <v>0</v>
      </c>
      <c r="G111" s="70">
        <v>0</v>
      </c>
      <c r="H111" s="70">
        <v>51</v>
      </c>
      <c r="I111" s="72">
        <v>7499</v>
      </c>
      <c r="J111" s="73">
        <f t="shared" si="21"/>
        <v>7550</v>
      </c>
    </row>
    <row r="112" spans="1:10" ht="13.5" customHeight="1">
      <c r="A112" s="146"/>
      <c r="B112" s="149"/>
      <c r="C112" s="35"/>
      <c r="D112" s="30"/>
      <c r="E112" s="20" t="s">
        <v>53</v>
      </c>
      <c r="F112" s="81">
        <v>0</v>
      </c>
      <c r="G112" s="81">
        <v>0</v>
      </c>
      <c r="H112" s="81">
        <v>1356</v>
      </c>
      <c r="I112" s="74">
        <v>12225</v>
      </c>
      <c r="J112" s="75">
        <f t="shared" si="21"/>
        <v>13581</v>
      </c>
    </row>
    <row r="113" spans="1:10" ht="13.5" customHeight="1">
      <c r="A113" s="146"/>
      <c r="B113" s="149"/>
      <c r="C113" s="35"/>
      <c r="D113" s="30"/>
      <c r="E113" s="20" t="s">
        <v>54</v>
      </c>
      <c r="F113" s="81">
        <v>0</v>
      </c>
      <c r="G113" s="81">
        <v>0</v>
      </c>
      <c r="H113" s="81">
        <v>0</v>
      </c>
      <c r="I113" s="74">
        <v>0</v>
      </c>
      <c r="J113" s="75">
        <f t="shared" si="21"/>
        <v>0</v>
      </c>
    </row>
    <row r="114" spans="1:10" ht="13.5" customHeight="1">
      <c r="A114" s="146"/>
      <c r="B114" s="149"/>
      <c r="C114" s="35"/>
      <c r="D114" s="30"/>
      <c r="E114" s="20" t="s">
        <v>55</v>
      </c>
      <c r="F114" s="81">
        <v>45</v>
      </c>
      <c r="G114" s="81">
        <v>155</v>
      </c>
      <c r="H114" s="81">
        <v>0</v>
      </c>
      <c r="I114" s="74">
        <v>0</v>
      </c>
      <c r="J114" s="75">
        <f t="shared" si="21"/>
        <v>200</v>
      </c>
    </row>
    <row r="115" spans="1:10" ht="13.5" customHeight="1">
      <c r="A115" s="146"/>
      <c r="B115" s="149"/>
      <c r="C115" s="36"/>
      <c r="D115" s="26"/>
      <c r="E115" s="27" t="s">
        <v>49</v>
      </c>
      <c r="F115" s="78">
        <f>SUM(F111:F114)</f>
        <v>45</v>
      </c>
      <c r="G115" s="78">
        <f t="shared" ref="G115:I115" si="31">SUM(G111:G114)</f>
        <v>155</v>
      </c>
      <c r="H115" s="78">
        <f t="shared" si="31"/>
        <v>1407</v>
      </c>
      <c r="I115" s="78">
        <f t="shared" si="31"/>
        <v>19724</v>
      </c>
      <c r="J115" s="79">
        <f t="shared" si="21"/>
        <v>21331</v>
      </c>
    </row>
    <row r="116" spans="1:10" ht="13.5" customHeight="1">
      <c r="A116" s="146"/>
      <c r="B116" s="149"/>
      <c r="C116" s="42" t="s">
        <v>59</v>
      </c>
      <c r="D116" s="43"/>
      <c r="E116" s="15" t="s">
        <v>52</v>
      </c>
      <c r="F116" s="80">
        <v>20</v>
      </c>
      <c r="G116" s="80">
        <v>0</v>
      </c>
      <c r="H116" s="80">
        <v>0</v>
      </c>
      <c r="I116" s="76">
        <v>100</v>
      </c>
      <c r="J116" s="77">
        <f t="shared" si="21"/>
        <v>120</v>
      </c>
    </row>
    <row r="117" spans="1:10" ht="13.5" customHeight="1">
      <c r="A117" s="146"/>
      <c r="B117" s="149"/>
      <c r="C117" s="96"/>
      <c r="D117" s="30"/>
      <c r="E117" s="20" t="s">
        <v>53</v>
      </c>
      <c r="F117" s="81">
        <v>60</v>
      </c>
      <c r="G117" s="81">
        <v>90</v>
      </c>
      <c r="H117" s="81">
        <v>1173</v>
      </c>
      <c r="I117" s="74">
        <v>4414</v>
      </c>
      <c r="J117" s="75">
        <f t="shared" si="21"/>
        <v>5737</v>
      </c>
    </row>
    <row r="118" spans="1:10" ht="13.5" customHeight="1">
      <c r="A118" s="146"/>
      <c r="B118" s="149"/>
      <c r="C118" s="35"/>
      <c r="D118" s="30"/>
      <c r="E118" s="20" t="s">
        <v>54</v>
      </c>
      <c r="F118" s="81">
        <v>0</v>
      </c>
      <c r="G118" s="81">
        <v>0</v>
      </c>
      <c r="H118" s="81">
        <v>0</v>
      </c>
      <c r="I118" s="74">
        <v>0</v>
      </c>
      <c r="J118" s="75">
        <f t="shared" si="21"/>
        <v>0</v>
      </c>
    </row>
    <row r="119" spans="1:10" ht="13.5" customHeight="1">
      <c r="A119" s="146"/>
      <c r="B119" s="149"/>
      <c r="C119" s="35"/>
      <c r="D119" s="30"/>
      <c r="E119" s="20" t="s">
        <v>55</v>
      </c>
      <c r="F119" s="81">
        <v>100</v>
      </c>
      <c r="G119" s="81">
        <v>235</v>
      </c>
      <c r="H119" s="81">
        <v>0</v>
      </c>
      <c r="I119" s="74">
        <v>0</v>
      </c>
      <c r="J119" s="75">
        <f t="shared" si="21"/>
        <v>335</v>
      </c>
    </row>
    <row r="120" spans="1:10" ht="13.5" customHeight="1">
      <c r="A120" s="146"/>
      <c r="B120" s="149"/>
      <c r="C120" s="44"/>
      <c r="D120" s="24"/>
      <c r="E120" s="21" t="s">
        <v>49</v>
      </c>
      <c r="F120" s="76">
        <f>SUM(F116:F119)</f>
        <v>180</v>
      </c>
      <c r="G120" s="76">
        <f t="shared" ref="G120:I120" si="32">SUM(G116:G119)</f>
        <v>325</v>
      </c>
      <c r="H120" s="76">
        <f t="shared" si="32"/>
        <v>1173</v>
      </c>
      <c r="I120" s="76">
        <f t="shared" si="32"/>
        <v>4514</v>
      </c>
      <c r="J120" s="77">
        <f t="shared" si="21"/>
        <v>6192</v>
      </c>
    </row>
    <row r="121" spans="1:10" ht="13.5" customHeight="1">
      <c r="A121" s="146"/>
      <c r="B121" s="149"/>
      <c r="C121" s="28" t="s">
        <v>60</v>
      </c>
      <c r="D121" s="97"/>
      <c r="E121" s="14" t="s">
        <v>52</v>
      </c>
      <c r="F121" s="70">
        <v>0</v>
      </c>
      <c r="G121" s="70">
        <v>0</v>
      </c>
      <c r="H121" s="70">
        <v>0</v>
      </c>
      <c r="I121" s="72">
        <v>117</v>
      </c>
      <c r="J121" s="73">
        <f t="shared" si="21"/>
        <v>117</v>
      </c>
    </row>
    <row r="122" spans="1:10" ht="13.5" customHeight="1">
      <c r="A122" s="146"/>
      <c r="B122" s="149"/>
      <c r="C122" s="35"/>
      <c r="D122" s="30"/>
      <c r="E122" s="20" t="s">
        <v>53</v>
      </c>
      <c r="F122" s="81">
        <v>0</v>
      </c>
      <c r="G122" s="81">
        <v>0</v>
      </c>
      <c r="H122" s="81">
        <v>163</v>
      </c>
      <c r="I122" s="74">
        <v>634</v>
      </c>
      <c r="J122" s="75">
        <f t="shared" si="21"/>
        <v>797</v>
      </c>
    </row>
    <row r="123" spans="1:10" ht="13.5" customHeight="1">
      <c r="A123" s="146"/>
      <c r="B123" s="149"/>
      <c r="C123" s="18"/>
      <c r="D123" s="19"/>
      <c r="E123" s="20" t="s">
        <v>54</v>
      </c>
      <c r="F123" s="81">
        <v>0</v>
      </c>
      <c r="G123" s="81">
        <v>0</v>
      </c>
      <c r="H123" s="81">
        <v>0</v>
      </c>
      <c r="I123" s="74">
        <v>0</v>
      </c>
      <c r="J123" s="75">
        <f t="shared" si="21"/>
        <v>0</v>
      </c>
    </row>
    <row r="124" spans="1:10" ht="13.5" customHeight="1">
      <c r="A124" s="146"/>
      <c r="B124" s="149"/>
      <c r="C124" s="18"/>
      <c r="D124" s="19"/>
      <c r="E124" s="20" t="s">
        <v>55</v>
      </c>
      <c r="F124" s="81">
        <v>0</v>
      </c>
      <c r="G124" s="81">
        <v>0</v>
      </c>
      <c r="H124" s="81">
        <v>0</v>
      </c>
      <c r="I124" s="74">
        <v>0</v>
      </c>
      <c r="J124" s="75">
        <f t="shared" si="21"/>
        <v>0</v>
      </c>
    </row>
    <row r="125" spans="1:10" ht="13.5" customHeight="1">
      <c r="A125" s="146"/>
      <c r="B125" s="149"/>
      <c r="C125" s="31"/>
      <c r="D125" s="26"/>
      <c r="E125" s="27" t="s">
        <v>49</v>
      </c>
      <c r="F125" s="78">
        <f>SUM(F121:F124)</f>
        <v>0</v>
      </c>
      <c r="G125" s="78">
        <f t="shared" ref="G125:I125" si="33">SUM(G121:G124)</f>
        <v>0</v>
      </c>
      <c r="H125" s="78">
        <f t="shared" si="33"/>
        <v>163</v>
      </c>
      <c r="I125" s="78">
        <f t="shared" si="33"/>
        <v>751</v>
      </c>
      <c r="J125" s="79">
        <f t="shared" si="21"/>
        <v>914</v>
      </c>
    </row>
    <row r="126" spans="1:10" ht="13.5" customHeight="1">
      <c r="A126" s="146"/>
      <c r="B126" s="149"/>
      <c r="C126" s="35" t="s">
        <v>41</v>
      </c>
      <c r="D126" s="30"/>
      <c r="E126" s="15" t="s">
        <v>52</v>
      </c>
      <c r="F126" s="80">
        <v>0</v>
      </c>
      <c r="G126" s="80">
        <v>0</v>
      </c>
      <c r="H126" s="80">
        <v>56.700000762939453</v>
      </c>
      <c r="I126" s="76">
        <v>133</v>
      </c>
      <c r="J126" s="77">
        <f t="shared" si="21"/>
        <v>189.70000076293945</v>
      </c>
    </row>
    <row r="127" spans="1:10" ht="13.5" customHeight="1">
      <c r="A127" s="146"/>
      <c r="B127" s="149"/>
      <c r="C127" s="18"/>
      <c r="D127" s="19"/>
      <c r="E127" s="20" t="s">
        <v>53</v>
      </c>
      <c r="F127" s="81">
        <v>10</v>
      </c>
      <c r="G127" s="81">
        <v>30</v>
      </c>
      <c r="H127" s="81">
        <v>2573</v>
      </c>
      <c r="I127" s="74">
        <v>19550.5</v>
      </c>
      <c r="J127" s="75">
        <f t="shared" si="21"/>
        <v>22163.5</v>
      </c>
    </row>
    <row r="128" spans="1:10" ht="13.5" customHeight="1">
      <c r="A128" s="146"/>
      <c r="B128" s="149"/>
      <c r="C128" s="18"/>
      <c r="D128" s="19"/>
      <c r="E128" s="20" t="s">
        <v>54</v>
      </c>
      <c r="F128" s="81">
        <v>0</v>
      </c>
      <c r="G128" s="81">
        <v>0</v>
      </c>
      <c r="H128" s="81">
        <v>0</v>
      </c>
      <c r="I128" s="74">
        <v>0</v>
      </c>
      <c r="J128" s="75">
        <f t="shared" si="21"/>
        <v>0</v>
      </c>
    </row>
    <row r="129" spans="1:10" ht="13.5" customHeight="1">
      <c r="A129" s="146"/>
      <c r="B129" s="149"/>
      <c r="C129" s="18"/>
      <c r="D129" s="19"/>
      <c r="E129" s="20" t="s">
        <v>55</v>
      </c>
      <c r="F129" s="81">
        <v>0</v>
      </c>
      <c r="G129" s="81">
        <v>148</v>
      </c>
      <c r="H129" s="81">
        <v>0</v>
      </c>
      <c r="I129" s="74">
        <v>0</v>
      </c>
      <c r="J129" s="75">
        <f t="shared" si="21"/>
        <v>148</v>
      </c>
    </row>
    <row r="130" spans="1:10" ht="13.5" customHeight="1">
      <c r="A130" s="146"/>
      <c r="B130" s="149"/>
      <c r="C130" s="31"/>
      <c r="D130" s="26"/>
      <c r="E130" s="27" t="s">
        <v>49</v>
      </c>
      <c r="F130" s="78">
        <f>SUM(F126:F129)</f>
        <v>10</v>
      </c>
      <c r="G130" s="78">
        <f t="shared" ref="G130:I130" si="34">SUM(G126:G129)</f>
        <v>178</v>
      </c>
      <c r="H130" s="78">
        <f t="shared" si="34"/>
        <v>2629.7000007629395</v>
      </c>
      <c r="I130" s="78">
        <f t="shared" si="34"/>
        <v>19683.5</v>
      </c>
      <c r="J130" s="79">
        <f t="shared" si="21"/>
        <v>22501.200000762939</v>
      </c>
    </row>
    <row r="131" spans="1:10" ht="18" customHeight="1">
      <c r="A131" s="146"/>
      <c r="B131" s="150"/>
      <c r="C131" s="8"/>
      <c r="D131" s="8"/>
      <c r="E131" s="8"/>
      <c r="F131" s="83">
        <f>F90+F95+F100+F105+F110+F115+F120+F125+F130</f>
        <v>4927.8000183105469</v>
      </c>
      <c r="G131" s="83">
        <f t="shared" ref="G131:I131" si="35">G90+G95+G100+G105+G110+G115+G120+G125+G130</f>
        <v>3850.5999984741211</v>
      </c>
      <c r="H131" s="83">
        <f t="shared" si="35"/>
        <v>38818.700092315674</v>
      </c>
      <c r="I131" s="83">
        <f t="shared" si="35"/>
        <v>188842.49942016602</v>
      </c>
      <c r="J131" s="79">
        <f t="shared" si="21"/>
        <v>236439.59952926636</v>
      </c>
    </row>
    <row r="132" spans="1:10" ht="14.25" customHeight="1">
      <c r="A132" s="146"/>
      <c r="B132" s="151" t="s">
        <v>7</v>
      </c>
      <c r="C132" s="12" t="s">
        <v>61</v>
      </c>
      <c r="D132" s="24"/>
      <c r="E132" s="15" t="s">
        <v>52</v>
      </c>
      <c r="F132" s="80">
        <v>243</v>
      </c>
      <c r="G132" s="76">
        <v>364</v>
      </c>
      <c r="H132" s="76">
        <v>1590</v>
      </c>
      <c r="I132" s="76">
        <v>2901</v>
      </c>
      <c r="J132" s="77">
        <f t="shared" si="21"/>
        <v>5098</v>
      </c>
    </row>
    <row r="133" spans="1:10" ht="14.25" customHeight="1">
      <c r="A133" s="146"/>
      <c r="B133" s="151"/>
      <c r="C133" s="18"/>
      <c r="D133" s="19"/>
      <c r="E133" s="20" t="s">
        <v>53</v>
      </c>
      <c r="F133" s="81">
        <v>453</v>
      </c>
      <c r="G133" s="81">
        <v>839</v>
      </c>
      <c r="H133" s="74">
        <v>11173</v>
      </c>
      <c r="I133" s="74">
        <v>7566</v>
      </c>
      <c r="J133" s="75">
        <f t="shared" si="21"/>
        <v>20031</v>
      </c>
    </row>
    <row r="134" spans="1:10" ht="14.25" customHeight="1">
      <c r="A134" s="146"/>
      <c r="B134" s="151"/>
      <c r="C134" s="18"/>
      <c r="D134" s="19"/>
      <c r="E134" s="20" t="s">
        <v>54</v>
      </c>
      <c r="F134" s="81">
        <v>0</v>
      </c>
      <c r="G134" s="81">
        <v>0</v>
      </c>
      <c r="H134" s="74">
        <v>0</v>
      </c>
      <c r="I134" s="74">
        <v>0</v>
      </c>
      <c r="J134" s="75">
        <f t="shared" si="21"/>
        <v>0</v>
      </c>
    </row>
    <row r="135" spans="1:10" ht="14.25" customHeight="1">
      <c r="A135" s="146"/>
      <c r="B135" s="151"/>
      <c r="C135" s="18"/>
      <c r="D135" s="19"/>
      <c r="E135" s="20" t="s">
        <v>55</v>
      </c>
      <c r="F135" s="81">
        <v>1499</v>
      </c>
      <c r="G135" s="81">
        <v>2261</v>
      </c>
      <c r="H135" s="74">
        <v>220</v>
      </c>
      <c r="I135" s="74">
        <v>0</v>
      </c>
      <c r="J135" s="75">
        <f t="shared" si="21"/>
        <v>3980</v>
      </c>
    </row>
    <row r="136" spans="1:10" ht="14.25" customHeight="1">
      <c r="A136" s="146"/>
      <c r="B136" s="151"/>
      <c r="C136" s="18"/>
      <c r="D136" s="24"/>
      <c r="E136" s="21" t="s">
        <v>49</v>
      </c>
      <c r="F136" s="76">
        <f>SUM(F132:F135)</f>
        <v>2195</v>
      </c>
      <c r="G136" s="76">
        <f t="shared" ref="G136:I136" si="36">SUM(G132:G135)</f>
        <v>3464</v>
      </c>
      <c r="H136" s="76">
        <f t="shared" si="36"/>
        <v>12983</v>
      </c>
      <c r="I136" s="76">
        <f t="shared" si="36"/>
        <v>10467</v>
      </c>
      <c r="J136" s="77">
        <f t="shared" si="21"/>
        <v>29109</v>
      </c>
    </row>
    <row r="137" spans="1:10" ht="14.25" customHeight="1">
      <c r="A137" s="146"/>
      <c r="B137" s="151"/>
      <c r="C137" s="22" t="s">
        <v>62</v>
      </c>
      <c r="D137" s="23"/>
      <c r="E137" s="14" t="s">
        <v>52</v>
      </c>
      <c r="F137" s="70">
        <v>193</v>
      </c>
      <c r="G137" s="70">
        <v>161</v>
      </c>
      <c r="H137" s="72">
        <v>1348</v>
      </c>
      <c r="I137" s="72">
        <v>10564</v>
      </c>
      <c r="J137" s="73">
        <f t="shared" ref="J137:J200" si="37">SUM(F137:I137)</f>
        <v>12266</v>
      </c>
    </row>
    <row r="138" spans="1:10" ht="14.25" customHeight="1">
      <c r="A138" s="146"/>
      <c r="B138" s="151"/>
      <c r="C138" s="12"/>
      <c r="D138" s="24"/>
      <c r="E138" s="20" t="s">
        <v>53</v>
      </c>
      <c r="F138" s="81">
        <v>125</v>
      </c>
      <c r="G138" s="81">
        <v>275</v>
      </c>
      <c r="H138" s="74">
        <v>14548.7001953125</v>
      </c>
      <c r="I138" s="74">
        <v>19498.5</v>
      </c>
      <c r="J138" s="75">
        <f t="shared" si="37"/>
        <v>34447.2001953125</v>
      </c>
    </row>
    <row r="139" spans="1:10" ht="14.25" customHeight="1">
      <c r="A139" s="146"/>
      <c r="B139" s="151"/>
      <c r="C139" s="12"/>
      <c r="D139" s="24"/>
      <c r="E139" s="20" t="s">
        <v>54</v>
      </c>
      <c r="F139" s="81">
        <v>0</v>
      </c>
      <c r="G139" s="81">
        <v>0</v>
      </c>
      <c r="H139" s="74">
        <v>0</v>
      </c>
      <c r="I139" s="74">
        <v>0</v>
      </c>
      <c r="J139" s="75">
        <f t="shared" si="37"/>
        <v>0</v>
      </c>
    </row>
    <row r="140" spans="1:10" ht="14.25" customHeight="1">
      <c r="A140" s="146"/>
      <c r="B140" s="151"/>
      <c r="C140" s="12"/>
      <c r="D140" s="24"/>
      <c r="E140" s="20" t="s">
        <v>55</v>
      </c>
      <c r="F140" s="81">
        <v>1366</v>
      </c>
      <c r="G140" s="81">
        <v>2211</v>
      </c>
      <c r="H140" s="74">
        <v>2200</v>
      </c>
      <c r="I140" s="74">
        <v>516</v>
      </c>
      <c r="J140" s="75">
        <f t="shared" si="37"/>
        <v>6293</v>
      </c>
    </row>
    <row r="141" spans="1:10" ht="14.25" customHeight="1">
      <c r="A141" s="146"/>
      <c r="B141" s="151"/>
      <c r="C141" s="25"/>
      <c r="D141" s="26"/>
      <c r="E141" s="27" t="s">
        <v>49</v>
      </c>
      <c r="F141" s="78">
        <f>SUM(F137:F140)</f>
        <v>1684</v>
      </c>
      <c r="G141" s="78">
        <f t="shared" ref="G141:I141" si="38">SUM(G137:G140)</f>
        <v>2647</v>
      </c>
      <c r="H141" s="78">
        <f t="shared" si="38"/>
        <v>18096.7001953125</v>
      </c>
      <c r="I141" s="78">
        <f t="shared" si="38"/>
        <v>30578.5</v>
      </c>
      <c r="J141" s="79">
        <f t="shared" si="37"/>
        <v>53006.2001953125</v>
      </c>
    </row>
    <row r="142" spans="1:10" ht="14.25" customHeight="1">
      <c r="A142" s="146"/>
      <c r="B142" s="151"/>
      <c r="C142" s="12" t="s">
        <v>63</v>
      </c>
      <c r="D142" s="24"/>
      <c r="E142" s="15" t="s">
        <v>52</v>
      </c>
      <c r="F142" s="80">
        <v>83</v>
      </c>
      <c r="G142" s="80">
        <v>229</v>
      </c>
      <c r="H142" s="76">
        <v>1042</v>
      </c>
      <c r="I142" s="76">
        <v>7244</v>
      </c>
      <c r="J142" s="77">
        <f t="shared" si="37"/>
        <v>8598</v>
      </c>
    </row>
    <row r="143" spans="1:10" ht="14.25" customHeight="1">
      <c r="A143" s="146"/>
      <c r="B143" s="151"/>
      <c r="C143" s="18"/>
      <c r="D143" s="19"/>
      <c r="E143" s="20" t="s">
        <v>53</v>
      </c>
      <c r="F143" s="81">
        <v>101</v>
      </c>
      <c r="G143" s="81">
        <v>300</v>
      </c>
      <c r="H143" s="74">
        <v>10135.099609375</v>
      </c>
      <c r="I143" s="74">
        <v>13772.2998046875</v>
      </c>
      <c r="J143" s="75">
        <f t="shared" si="37"/>
        <v>24308.3994140625</v>
      </c>
    </row>
    <row r="144" spans="1:10" ht="14.25" customHeight="1">
      <c r="A144" s="146"/>
      <c r="B144" s="151"/>
      <c r="C144" s="18"/>
      <c r="D144" s="19"/>
      <c r="E144" s="20" t="s">
        <v>54</v>
      </c>
      <c r="F144" s="81">
        <v>0</v>
      </c>
      <c r="G144" s="81">
        <v>0</v>
      </c>
      <c r="H144" s="74">
        <v>0</v>
      </c>
      <c r="I144" s="74">
        <v>0</v>
      </c>
      <c r="J144" s="75">
        <f t="shared" si="37"/>
        <v>0</v>
      </c>
    </row>
    <row r="145" spans="1:10" ht="14.25" customHeight="1">
      <c r="A145" s="146"/>
      <c r="B145" s="151"/>
      <c r="C145" s="18"/>
      <c r="D145" s="19"/>
      <c r="E145" s="20" t="s">
        <v>55</v>
      </c>
      <c r="F145" s="81">
        <v>580</v>
      </c>
      <c r="G145" s="81">
        <v>1037.5</v>
      </c>
      <c r="H145" s="74">
        <v>739</v>
      </c>
      <c r="I145" s="74">
        <v>257.29998779296875</v>
      </c>
      <c r="J145" s="75">
        <f t="shared" si="37"/>
        <v>2613.7999877929687</v>
      </c>
    </row>
    <row r="146" spans="1:10" ht="14.25" customHeight="1">
      <c r="A146" s="146"/>
      <c r="B146" s="151"/>
      <c r="C146" s="31"/>
      <c r="D146" s="24"/>
      <c r="E146" s="38" t="s">
        <v>49</v>
      </c>
      <c r="F146" s="76">
        <f>SUM(F142:F145)</f>
        <v>764</v>
      </c>
      <c r="G146" s="76">
        <f t="shared" ref="G146:I146" si="39">SUM(G142:G145)</f>
        <v>1566.5</v>
      </c>
      <c r="H146" s="76">
        <f t="shared" si="39"/>
        <v>11916.099609375</v>
      </c>
      <c r="I146" s="76">
        <f t="shared" si="39"/>
        <v>21273.599792480469</v>
      </c>
      <c r="J146" s="98">
        <f t="shared" si="37"/>
        <v>35520.199401855469</v>
      </c>
    </row>
    <row r="147" spans="1:10" ht="18" customHeight="1">
      <c r="A147" s="146"/>
      <c r="B147" s="158"/>
      <c r="C147" s="6"/>
      <c r="D147" s="6"/>
      <c r="E147" s="6"/>
      <c r="F147" s="85">
        <f>F136+F141+F146</f>
        <v>4643</v>
      </c>
      <c r="G147" s="85">
        <f t="shared" ref="G147:I147" si="40">G136+G141+G146</f>
        <v>7677.5</v>
      </c>
      <c r="H147" s="85">
        <f t="shared" si="40"/>
        <v>42995.7998046875</v>
      </c>
      <c r="I147" s="85">
        <f t="shared" si="40"/>
        <v>62319.099792480469</v>
      </c>
      <c r="J147" s="84">
        <f t="shared" si="37"/>
        <v>117635.39959716797</v>
      </c>
    </row>
    <row r="148" spans="1:10" ht="14.25" customHeight="1">
      <c r="A148" s="155"/>
      <c r="B148" s="159" t="s">
        <v>9</v>
      </c>
      <c r="C148" s="160"/>
      <c r="D148" s="161"/>
      <c r="E148" s="45" t="s">
        <v>52</v>
      </c>
      <c r="F148" s="99">
        <f>F8+F13+F18+F23+F28+F33+F38+F44+F49+F54+F59+F64+F70+F75+F80+F86+F91+F96+F101+F106+F111+F116+F121+F126+F132+F137+F142</f>
        <v>2230.9999771118164</v>
      </c>
      <c r="G148" s="99">
        <f t="shared" ref="G148:I148" si="41">G8+G13+G18+G23+G28+G33+G38+G44+G49+G54+G59+G64+G70+G75+G80+G86+G91+G96+G101+G106+G111+G116+G121+G126+G132+G137+G142</f>
        <v>2986.8999977111816</v>
      </c>
      <c r="H148" s="99">
        <f t="shared" si="41"/>
        <v>13166.500110626221</v>
      </c>
      <c r="I148" s="99">
        <f t="shared" si="41"/>
        <v>104077.7998046875</v>
      </c>
      <c r="J148" s="100">
        <f t="shared" si="37"/>
        <v>122462.19989013672</v>
      </c>
    </row>
    <row r="149" spans="1:10" ht="14.25" customHeight="1">
      <c r="A149" s="155"/>
      <c r="B149" s="162"/>
      <c r="C149" s="162"/>
      <c r="D149" s="163"/>
      <c r="E149" s="46" t="s">
        <v>53</v>
      </c>
      <c r="F149" s="101">
        <f t="shared" ref="F149:I151" si="42">F9+F14+F19+F24+F29+F34+F39+F45+F50+F55+F60+F65+F71+F76+F81+F87+F92+F97+F102+F107+F112+F117+F122+F127+F133+F138+F143</f>
        <v>5828.5000457763672</v>
      </c>
      <c r="G149" s="101">
        <f t="shared" si="42"/>
        <v>6730.400016784668</v>
      </c>
      <c r="H149" s="101">
        <f t="shared" si="42"/>
        <v>113021.89990234375</v>
      </c>
      <c r="I149" s="101">
        <f t="shared" si="42"/>
        <v>274537.39846801758</v>
      </c>
      <c r="J149" s="102">
        <f t="shared" si="37"/>
        <v>400118.19843292236</v>
      </c>
    </row>
    <row r="150" spans="1:10" ht="14.25" customHeight="1">
      <c r="A150" s="155"/>
      <c r="B150" s="162"/>
      <c r="C150" s="162"/>
      <c r="D150" s="163"/>
      <c r="E150" s="46" t="s">
        <v>54</v>
      </c>
      <c r="F150" s="101">
        <f t="shared" si="42"/>
        <v>1566.6000213623047</v>
      </c>
      <c r="G150" s="101">
        <f t="shared" si="42"/>
        <v>1802.1999816894531</v>
      </c>
      <c r="H150" s="101">
        <f t="shared" si="42"/>
        <v>0</v>
      </c>
      <c r="I150" s="101">
        <f t="shared" si="42"/>
        <v>0</v>
      </c>
      <c r="J150" s="102">
        <f t="shared" si="37"/>
        <v>3368.8000030517578</v>
      </c>
    </row>
    <row r="151" spans="1:10" ht="14.25" customHeight="1">
      <c r="A151" s="155"/>
      <c r="B151" s="162"/>
      <c r="C151" s="162"/>
      <c r="D151" s="163"/>
      <c r="E151" s="46" t="s">
        <v>55</v>
      </c>
      <c r="F151" s="101">
        <f t="shared" si="42"/>
        <v>7195.5999908447266</v>
      </c>
      <c r="G151" s="101">
        <f t="shared" si="42"/>
        <v>8606.8000030517578</v>
      </c>
      <c r="H151" s="101">
        <f t="shared" si="42"/>
        <v>3463.5</v>
      </c>
      <c r="I151" s="101">
        <f t="shared" si="42"/>
        <v>773.29998779296875</v>
      </c>
      <c r="J151" s="102">
        <f t="shared" si="37"/>
        <v>20039.199981689453</v>
      </c>
    </row>
    <row r="152" spans="1:10" ht="14.25" hidden="1" customHeight="1">
      <c r="A152" s="155"/>
      <c r="B152" s="162"/>
      <c r="C152" s="162"/>
      <c r="D152" s="163"/>
      <c r="E152" s="103" t="s">
        <v>64</v>
      </c>
      <c r="F152" s="104"/>
      <c r="G152" s="104"/>
      <c r="H152" s="104"/>
      <c r="I152" s="104"/>
      <c r="J152" s="105">
        <f t="shared" si="37"/>
        <v>0</v>
      </c>
    </row>
    <row r="153" spans="1:10" ht="14.25" customHeight="1">
      <c r="A153" s="155"/>
      <c r="B153" s="162"/>
      <c r="C153" s="162"/>
      <c r="D153" s="162"/>
      <c r="E153" s="167"/>
      <c r="F153" s="106">
        <f>SUM(F148:F151)</f>
        <v>16821.700035095215</v>
      </c>
      <c r="G153" s="106">
        <f t="shared" ref="G153:I153" si="43">SUM(G148:G151)</f>
        <v>20126.299999237061</v>
      </c>
      <c r="H153" s="106">
        <f t="shared" si="43"/>
        <v>129651.90001296997</v>
      </c>
      <c r="I153" s="106">
        <f t="shared" si="43"/>
        <v>379388.49826049805</v>
      </c>
      <c r="J153" s="107">
        <f t="shared" si="37"/>
        <v>545988.39830780029</v>
      </c>
    </row>
    <row r="154" spans="1:10" ht="14.25" customHeight="1" thickBot="1">
      <c r="A154" s="156"/>
      <c r="B154" s="164"/>
      <c r="C154" s="164"/>
      <c r="D154" s="164"/>
      <c r="E154" s="168"/>
      <c r="F154" s="47">
        <f>F153/$J$153</f>
        <v>3.0809629082286839E-2</v>
      </c>
      <c r="G154" s="47">
        <f t="shared" ref="G154:I154" si="44">G153/$J$153</f>
        <v>3.6862138575865643E-2</v>
      </c>
      <c r="H154" s="47">
        <f t="shared" si="44"/>
        <v>0.23746273806330748</v>
      </c>
      <c r="I154" s="47">
        <f t="shared" si="44"/>
        <v>0.69486549427854005</v>
      </c>
      <c r="J154" s="48">
        <f t="shared" si="37"/>
        <v>1</v>
      </c>
    </row>
    <row r="155" spans="1:10" ht="14.25" customHeight="1">
      <c r="A155" s="169" t="s">
        <v>56</v>
      </c>
      <c r="B155" s="173" t="s">
        <v>8</v>
      </c>
      <c r="C155" s="12" t="s">
        <v>34</v>
      </c>
      <c r="D155" s="24"/>
      <c r="E155" s="15" t="s">
        <v>52</v>
      </c>
      <c r="F155" s="80">
        <v>14</v>
      </c>
      <c r="G155" s="80">
        <v>0</v>
      </c>
      <c r="H155" s="76">
        <v>0</v>
      </c>
      <c r="I155" s="76">
        <v>0</v>
      </c>
      <c r="J155" s="77">
        <f t="shared" si="37"/>
        <v>14</v>
      </c>
    </row>
    <row r="156" spans="1:10" ht="14.25" customHeight="1">
      <c r="A156" s="169"/>
      <c r="B156" s="174"/>
      <c r="C156" s="18"/>
      <c r="D156" s="19"/>
      <c r="E156" s="20" t="s">
        <v>53</v>
      </c>
      <c r="F156" s="81">
        <v>0</v>
      </c>
      <c r="G156" s="81">
        <v>0</v>
      </c>
      <c r="H156" s="74">
        <v>0</v>
      </c>
      <c r="I156" s="74">
        <v>0</v>
      </c>
      <c r="J156" s="75">
        <f t="shared" si="37"/>
        <v>0</v>
      </c>
    </row>
    <row r="157" spans="1:10" ht="14.25" customHeight="1">
      <c r="A157" s="169"/>
      <c r="B157" s="174"/>
      <c r="C157" s="18"/>
      <c r="D157" s="19"/>
      <c r="E157" s="20" t="s">
        <v>54</v>
      </c>
      <c r="F157" s="81">
        <v>0</v>
      </c>
      <c r="G157" s="81">
        <v>0</v>
      </c>
      <c r="H157" s="74">
        <v>0</v>
      </c>
      <c r="I157" s="74">
        <v>0</v>
      </c>
      <c r="J157" s="75">
        <f t="shared" si="37"/>
        <v>0</v>
      </c>
    </row>
    <row r="158" spans="1:10" ht="14.25" customHeight="1">
      <c r="A158" s="169"/>
      <c r="B158" s="174"/>
      <c r="C158" s="18"/>
      <c r="D158" s="19"/>
      <c r="E158" s="20" t="s">
        <v>55</v>
      </c>
      <c r="F158" s="81">
        <v>0</v>
      </c>
      <c r="G158" s="81">
        <v>0</v>
      </c>
      <c r="H158" s="74">
        <v>0</v>
      </c>
      <c r="I158" s="74">
        <v>0</v>
      </c>
      <c r="J158" s="75">
        <f t="shared" si="37"/>
        <v>0</v>
      </c>
    </row>
    <row r="159" spans="1:10" ht="14.25" customHeight="1">
      <c r="A159" s="170"/>
      <c r="B159" s="174"/>
      <c r="C159" s="49"/>
      <c r="D159" s="24"/>
      <c r="E159" s="21" t="s">
        <v>49</v>
      </c>
      <c r="F159" s="76">
        <f>SUM(F155:F158)</f>
        <v>14</v>
      </c>
      <c r="G159" s="76">
        <f t="shared" ref="G159:I159" si="45">SUM(G155:G158)</f>
        <v>0</v>
      </c>
      <c r="H159" s="76">
        <f t="shared" si="45"/>
        <v>0</v>
      </c>
      <c r="I159" s="76">
        <f t="shared" si="45"/>
        <v>0</v>
      </c>
      <c r="J159" s="77">
        <f t="shared" si="37"/>
        <v>14</v>
      </c>
    </row>
    <row r="160" spans="1:10" ht="14.25" customHeight="1">
      <c r="A160" s="170"/>
      <c r="B160" s="174"/>
      <c r="C160" s="50" t="s">
        <v>26</v>
      </c>
      <c r="D160" s="51"/>
      <c r="E160" s="14" t="s">
        <v>52</v>
      </c>
      <c r="F160" s="70">
        <v>20</v>
      </c>
      <c r="G160" s="70">
        <v>62</v>
      </c>
      <c r="H160" s="72">
        <v>110</v>
      </c>
      <c r="I160" s="72">
        <v>1012</v>
      </c>
      <c r="J160" s="73">
        <f t="shared" si="37"/>
        <v>1204</v>
      </c>
    </row>
    <row r="161" spans="1:11" ht="14.25" customHeight="1">
      <c r="A161" s="170"/>
      <c r="B161" s="174"/>
      <c r="C161" s="12"/>
      <c r="D161" s="24"/>
      <c r="E161" s="20" t="s">
        <v>53</v>
      </c>
      <c r="F161" s="81">
        <v>397.89999389648437</v>
      </c>
      <c r="G161" s="81">
        <v>498.10000610351562</v>
      </c>
      <c r="H161" s="74">
        <v>1630.199951171875</v>
      </c>
      <c r="I161" s="74">
        <v>8893.900390625</v>
      </c>
      <c r="J161" s="75">
        <f t="shared" si="37"/>
        <v>11420.100341796875</v>
      </c>
    </row>
    <row r="162" spans="1:11" ht="14.25" customHeight="1">
      <c r="A162" s="170"/>
      <c r="B162" s="174"/>
      <c r="C162" s="12"/>
      <c r="D162" s="24"/>
      <c r="E162" s="20" t="s">
        <v>54</v>
      </c>
      <c r="F162" s="81">
        <v>0</v>
      </c>
      <c r="G162" s="81">
        <v>0</v>
      </c>
      <c r="H162" s="74">
        <v>0</v>
      </c>
      <c r="I162" s="74">
        <v>0</v>
      </c>
      <c r="J162" s="75">
        <f t="shared" si="37"/>
        <v>0</v>
      </c>
    </row>
    <row r="163" spans="1:11" ht="14.25" customHeight="1">
      <c r="A163" s="170"/>
      <c r="B163" s="174"/>
      <c r="C163" s="12"/>
      <c r="D163" s="24"/>
      <c r="E163" s="20" t="s">
        <v>55</v>
      </c>
      <c r="F163" s="81">
        <v>62.099998474121094</v>
      </c>
      <c r="G163" s="81">
        <v>256.10000610351562</v>
      </c>
      <c r="H163" s="74">
        <v>0</v>
      </c>
      <c r="I163" s="74">
        <v>0</v>
      </c>
      <c r="J163" s="75">
        <f t="shared" si="37"/>
        <v>318.20000457763672</v>
      </c>
    </row>
    <row r="164" spans="1:11" ht="14.25" customHeight="1">
      <c r="A164" s="170"/>
      <c r="B164" s="174"/>
      <c r="C164" s="25"/>
      <c r="D164" s="26"/>
      <c r="E164" s="27" t="s">
        <v>49</v>
      </c>
      <c r="F164" s="78">
        <f>SUM(F160:F163)</f>
        <v>479.99999237060547</v>
      </c>
      <c r="G164" s="78">
        <f t="shared" ref="G164:I164" si="46">SUM(G160:G163)</f>
        <v>816.20001220703125</v>
      </c>
      <c r="H164" s="78">
        <f t="shared" si="46"/>
        <v>1740.199951171875</v>
      </c>
      <c r="I164" s="78">
        <f t="shared" si="46"/>
        <v>9905.900390625</v>
      </c>
      <c r="J164" s="79">
        <f t="shared" si="37"/>
        <v>12942.300346374512</v>
      </c>
    </row>
    <row r="165" spans="1:11" ht="14.25" customHeight="1">
      <c r="A165" s="170"/>
      <c r="B165" s="174"/>
      <c r="C165" s="12" t="s">
        <v>28</v>
      </c>
      <c r="D165" s="24"/>
      <c r="E165" s="15" t="s">
        <v>52</v>
      </c>
      <c r="F165" s="80">
        <v>0</v>
      </c>
      <c r="G165" s="80">
        <v>0</v>
      </c>
      <c r="H165" s="80">
        <v>0</v>
      </c>
      <c r="I165" s="76">
        <v>0</v>
      </c>
      <c r="J165" s="77">
        <f t="shared" si="37"/>
        <v>0</v>
      </c>
    </row>
    <row r="166" spans="1:11" ht="14.25" customHeight="1">
      <c r="A166" s="170"/>
      <c r="B166" s="174"/>
      <c r="C166" s="12"/>
      <c r="D166" s="24"/>
      <c r="E166" s="20" t="s">
        <v>53</v>
      </c>
      <c r="F166" s="81">
        <v>0</v>
      </c>
      <c r="G166" s="81">
        <v>0</v>
      </c>
      <c r="H166" s="81">
        <v>341</v>
      </c>
      <c r="I166" s="74">
        <v>1080</v>
      </c>
      <c r="J166" s="75">
        <f t="shared" si="37"/>
        <v>1421</v>
      </c>
    </row>
    <row r="167" spans="1:11" ht="14.25" customHeight="1">
      <c r="A167" s="170"/>
      <c r="B167" s="174"/>
      <c r="C167" s="12"/>
      <c r="D167" s="24"/>
      <c r="E167" s="20" t="s">
        <v>54</v>
      </c>
      <c r="F167" s="81">
        <v>0</v>
      </c>
      <c r="G167" s="81">
        <v>0</v>
      </c>
      <c r="H167" s="81">
        <v>0</v>
      </c>
      <c r="I167" s="74">
        <v>0</v>
      </c>
      <c r="J167" s="75">
        <f t="shared" si="37"/>
        <v>0</v>
      </c>
    </row>
    <row r="168" spans="1:11" ht="14.25" customHeight="1">
      <c r="A168" s="170"/>
      <c r="B168" s="174"/>
      <c r="C168" s="12"/>
      <c r="D168" s="24"/>
      <c r="E168" s="20" t="s">
        <v>55</v>
      </c>
      <c r="F168" s="81">
        <v>55</v>
      </c>
      <c r="G168" s="81">
        <v>30</v>
      </c>
      <c r="H168" s="81">
        <v>0</v>
      </c>
      <c r="I168" s="74">
        <v>0</v>
      </c>
      <c r="J168" s="75">
        <f t="shared" si="37"/>
        <v>85</v>
      </c>
    </row>
    <row r="169" spans="1:11" ht="14.25" customHeight="1">
      <c r="A169" s="170"/>
      <c r="B169" s="174"/>
      <c r="C169" s="12"/>
      <c r="D169" s="24"/>
      <c r="E169" s="21" t="s">
        <v>49</v>
      </c>
      <c r="F169" s="78">
        <f>SUM(F165:F168)</f>
        <v>55</v>
      </c>
      <c r="G169" s="78">
        <f t="shared" ref="G169:I169" si="47">SUM(G165:G168)</f>
        <v>30</v>
      </c>
      <c r="H169" s="78">
        <f t="shared" si="47"/>
        <v>341</v>
      </c>
      <c r="I169" s="78">
        <f t="shared" si="47"/>
        <v>1080</v>
      </c>
      <c r="J169" s="77">
        <f t="shared" si="37"/>
        <v>1506</v>
      </c>
    </row>
    <row r="170" spans="1:11" s="7" customFormat="1" ht="14.25" customHeight="1">
      <c r="A170" s="170"/>
      <c r="B170" s="174"/>
      <c r="C170" s="22" t="s">
        <v>32</v>
      </c>
      <c r="D170" s="52"/>
      <c r="E170" s="14" t="s">
        <v>52</v>
      </c>
      <c r="F170" s="70">
        <v>0</v>
      </c>
      <c r="G170" s="70">
        <v>0</v>
      </c>
      <c r="H170" s="72">
        <v>0</v>
      </c>
      <c r="I170" s="72">
        <v>0</v>
      </c>
      <c r="J170" s="73">
        <f t="shared" si="37"/>
        <v>0</v>
      </c>
      <c r="K170"/>
    </row>
    <row r="171" spans="1:11" s="7" customFormat="1" ht="14.25" customHeight="1">
      <c r="A171" s="170"/>
      <c r="B171" s="174"/>
      <c r="C171" s="12"/>
      <c r="D171" s="53"/>
      <c r="E171" s="20" t="s">
        <v>53</v>
      </c>
      <c r="F171" s="81">
        <v>0</v>
      </c>
      <c r="G171" s="81">
        <v>0</v>
      </c>
      <c r="H171" s="74">
        <v>365</v>
      </c>
      <c r="I171" s="74">
        <v>0</v>
      </c>
      <c r="J171" s="75">
        <f t="shared" si="37"/>
        <v>365</v>
      </c>
      <c r="K171"/>
    </row>
    <row r="172" spans="1:11" s="7" customFormat="1" ht="14.25" customHeight="1">
      <c r="A172" s="170"/>
      <c r="B172" s="174"/>
      <c r="C172" s="12"/>
      <c r="D172" s="53"/>
      <c r="E172" s="20" t="s">
        <v>54</v>
      </c>
      <c r="F172" s="81">
        <v>0</v>
      </c>
      <c r="G172" s="81">
        <v>0</v>
      </c>
      <c r="H172" s="74">
        <v>0</v>
      </c>
      <c r="I172" s="74">
        <v>0</v>
      </c>
      <c r="J172" s="75">
        <f t="shared" si="37"/>
        <v>0</v>
      </c>
      <c r="K172"/>
    </row>
    <row r="173" spans="1:11" s="7" customFormat="1" ht="14.25" customHeight="1">
      <c r="A173" s="170"/>
      <c r="B173" s="174"/>
      <c r="C173" s="12"/>
      <c r="D173" s="53"/>
      <c r="E173" s="20" t="s">
        <v>55</v>
      </c>
      <c r="F173" s="81">
        <v>0</v>
      </c>
      <c r="G173" s="81">
        <v>0</v>
      </c>
      <c r="H173" s="74">
        <v>0</v>
      </c>
      <c r="I173" s="74">
        <v>0</v>
      </c>
      <c r="J173" s="75">
        <f t="shared" si="37"/>
        <v>0</v>
      </c>
      <c r="K173"/>
    </row>
    <row r="174" spans="1:11" s="7" customFormat="1" ht="14.25" customHeight="1">
      <c r="A174" s="170"/>
      <c r="B174" s="174"/>
      <c r="C174" s="54"/>
      <c r="D174" s="26"/>
      <c r="E174" s="27" t="s">
        <v>49</v>
      </c>
      <c r="F174" s="78">
        <f>SUM(F170:F173)</f>
        <v>0</v>
      </c>
      <c r="G174" s="78">
        <f t="shared" ref="G174:I174" si="48">SUM(G170:G173)</f>
        <v>0</v>
      </c>
      <c r="H174" s="78">
        <f t="shared" si="48"/>
        <v>365</v>
      </c>
      <c r="I174" s="78">
        <f t="shared" si="48"/>
        <v>0</v>
      </c>
      <c r="J174" s="79">
        <f t="shared" si="37"/>
        <v>365</v>
      </c>
      <c r="K174"/>
    </row>
    <row r="175" spans="1:11" s="7" customFormat="1" ht="14.25" customHeight="1">
      <c r="A175" s="170"/>
      <c r="B175" s="174"/>
      <c r="C175" s="12" t="s">
        <v>29</v>
      </c>
      <c r="D175" s="24"/>
      <c r="E175" s="15" t="s">
        <v>52</v>
      </c>
      <c r="F175" s="80">
        <v>0</v>
      </c>
      <c r="G175" s="80">
        <v>0</v>
      </c>
      <c r="H175" s="76">
        <v>0</v>
      </c>
      <c r="I175" s="76">
        <v>0</v>
      </c>
      <c r="J175" s="77">
        <f t="shared" si="37"/>
        <v>0</v>
      </c>
      <c r="K175"/>
    </row>
    <row r="176" spans="1:11" s="7" customFormat="1" ht="14.25" customHeight="1">
      <c r="A176" s="170"/>
      <c r="B176" s="174"/>
      <c r="C176" s="12"/>
      <c r="D176" s="24"/>
      <c r="E176" s="20" t="s">
        <v>53</v>
      </c>
      <c r="F176" s="81">
        <v>0</v>
      </c>
      <c r="G176" s="81">
        <v>0</v>
      </c>
      <c r="H176" s="74">
        <v>75</v>
      </c>
      <c r="I176" s="74">
        <v>0</v>
      </c>
      <c r="J176" s="75">
        <f t="shared" si="37"/>
        <v>75</v>
      </c>
      <c r="K176"/>
    </row>
    <row r="177" spans="1:11" s="7" customFormat="1" ht="14.25" customHeight="1">
      <c r="A177" s="170"/>
      <c r="B177" s="174"/>
      <c r="C177" s="12"/>
      <c r="D177" s="24"/>
      <c r="E177" s="20" t="s">
        <v>54</v>
      </c>
      <c r="F177" s="81">
        <v>0</v>
      </c>
      <c r="G177" s="81">
        <v>0</v>
      </c>
      <c r="H177" s="74">
        <v>0</v>
      </c>
      <c r="I177" s="74">
        <v>0</v>
      </c>
      <c r="J177" s="75">
        <f t="shared" si="37"/>
        <v>0</v>
      </c>
      <c r="K177"/>
    </row>
    <row r="178" spans="1:11" s="7" customFormat="1" ht="14.25" customHeight="1">
      <c r="A178" s="170"/>
      <c r="B178" s="174"/>
      <c r="C178" s="12"/>
      <c r="D178" s="24"/>
      <c r="E178" s="20" t="s">
        <v>55</v>
      </c>
      <c r="F178" s="81">
        <v>0</v>
      </c>
      <c r="G178" s="81">
        <v>0</v>
      </c>
      <c r="H178" s="74">
        <v>0</v>
      </c>
      <c r="I178" s="74">
        <v>0</v>
      </c>
      <c r="J178" s="75">
        <f t="shared" si="37"/>
        <v>0</v>
      </c>
      <c r="K178"/>
    </row>
    <row r="179" spans="1:11" s="7" customFormat="1" ht="14.25" customHeight="1">
      <c r="A179" s="170"/>
      <c r="B179" s="174"/>
      <c r="C179" s="42"/>
      <c r="D179" s="24"/>
      <c r="E179" s="21" t="s">
        <v>49</v>
      </c>
      <c r="F179" s="78">
        <f>SUM(F175:F178)</f>
        <v>0</v>
      </c>
      <c r="G179" s="78">
        <f t="shared" ref="G179:I179" si="49">SUM(G175:G178)</f>
        <v>0</v>
      </c>
      <c r="H179" s="78">
        <f t="shared" si="49"/>
        <v>75</v>
      </c>
      <c r="I179" s="78">
        <f t="shared" si="49"/>
        <v>0</v>
      </c>
      <c r="J179" s="77">
        <f t="shared" si="37"/>
        <v>75</v>
      </c>
      <c r="K179"/>
    </row>
    <row r="180" spans="1:11" ht="14.25" customHeight="1">
      <c r="A180" s="170"/>
      <c r="B180" s="174"/>
      <c r="C180" s="50" t="s">
        <v>27</v>
      </c>
      <c r="D180" s="51"/>
      <c r="E180" s="14" t="s">
        <v>52</v>
      </c>
      <c r="F180" s="70">
        <v>0</v>
      </c>
      <c r="G180" s="70">
        <v>0</v>
      </c>
      <c r="H180" s="72">
        <v>0</v>
      </c>
      <c r="I180" s="72">
        <v>0</v>
      </c>
      <c r="J180" s="73">
        <f t="shared" si="37"/>
        <v>0</v>
      </c>
    </row>
    <row r="181" spans="1:11" ht="14.25" customHeight="1">
      <c r="A181" s="170"/>
      <c r="B181" s="174"/>
      <c r="C181" s="12"/>
      <c r="D181" s="24"/>
      <c r="E181" s="20" t="s">
        <v>53</v>
      </c>
      <c r="F181" s="81">
        <v>35</v>
      </c>
      <c r="G181" s="81">
        <v>0</v>
      </c>
      <c r="H181" s="74">
        <v>0</v>
      </c>
      <c r="I181" s="74">
        <v>128</v>
      </c>
      <c r="J181" s="75">
        <f t="shared" si="37"/>
        <v>163</v>
      </c>
    </row>
    <row r="182" spans="1:11" ht="14.25" customHeight="1">
      <c r="A182" s="170"/>
      <c r="B182" s="174"/>
      <c r="C182" s="12"/>
      <c r="D182" s="24"/>
      <c r="E182" s="20" t="s">
        <v>54</v>
      </c>
      <c r="F182" s="81">
        <v>0</v>
      </c>
      <c r="G182" s="81">
        <v>0</v>
      </c>
      <c r="H182" s="74">
        <v>0</v>
      </c>
      <c r="I182" s="74">
        <v>0</v>
      </c>
      <c r="J182" s="75">
        <f t="shared" si="37"/>
        <v>0</v>
      </c>
    </row>
    <row r="183" spans="1:11" ht="14.25" customHeight="1">
      <c r="A183" s="170"/>
      <c r="B183" s="174"/>
      <c r="C183" s="12"/>
      <c r="D183" s="24"/>
      <c r="E183" s="20" t="s">
        <v>55</v>
      </c>
      <c r="F183" s="81">
        <v>0</v>
      </c>
      <c r="G183" s="81">
        <v>0</v>
      </c>
      <c r="H183" s="74">
        <v>0</v>
      </c>
      <c r="I183" s="74">
        <v>0</v>
      </c>
      <c r="J183" s="75">
        <f t="shared" si="37"/>
        <v>0</v>
      </c>
    </row>
    <row r="184" spans="1:11" ht="14.25" customHeight="1">
      <c r="A184" s="170"/>
      <c r="B184" s="174"/>
      <c r="C184" s="55"/>
      <c r="D184" s="26"/>
      <c r="E184" s="27" t="s">
        <v>49</v>
      </c>
      <c r="F184" s="78">
        <f>SUM(F180:F183)</f>
        <v>35</v>
      </c>
      <c r="G184" s="78">
        <f t="shared" ref="G184:I184" si="50">SUM(G180:G183)</f>
        <v>0</v>
      </c>
      <c r="H184" s="78">
        <f t="shared" si="50"/>
        <v>0</v>
      </c>
      <c r="I184" s="78">
        <f t="shared" si="50"/>
        <v>128</v>
      </c>
      <c r="J184" s="79">
        <f t="shared" si="37"/>
        <v>163</v>
      </c>
    </row>
    <row r="185" spans="1:11" ht="14.25" customHeight="1">
      <c r="A185" s="170"/>
      <c r="B185" s="174"/>
      <c r="C185" s="42" t="s">
        <v>30</v>
      </c>
      <c r="D185" s="43"/>
      <c r="E185" s="15" t="s">
        <v>52</v>
      </c>
      <c r="F185" s="80">
        <v>0</v>
      </c>
      <c r="G185" s="80">
        <v>0</v>
      </c>
      <c r="H185" s="80">
        <v>0</v>
      </c>
      <c r="I185" s="76">
        <v>295</v>
      </c>
      <c r="J185" s="77">
        <f t="shared" si="37"/>
        <v>295</v>
      </c>
    </row>
    <row r="186" spans="1:11" ht="14.25" customHeight="1">
      <c r="A186" s="170"/>
      <c r="B186" s="174"/>
      <c r="C186" s="12"/>
      <c r="D186" s="24"/>
      <c r="E186" s="20" t="s">
        <v>53</v>
      </c>
      <c r="F186" s="81">
        <v>0</v>
      </c>
      <c r="G186" s="81">
        <v>0</v>
      </c>
      <c r="H186" s="81">
        <v>496.70001220703125</v>
      </c>
      <c r="I186" s="74">
        <v>1430</v>
      </c>
      <c r="J186" s="75">
        <f t="shared" si="37"/>
        <v>1926.7000122070312</v>
      </c>
    </row>
    <row r="187" spans="1:11" ht="14.25" customHeight="1">
      <c r="A187" s="170"/>
      <c r="B187" s="174"/>
      <c r="C187" s="12"/>
      <c r="D187" s="24"/>
      <c r="E187" s="20" t="s">
        <v>54</v>
      </c>
      <c r="F187" s="81">
        <v>0</v>
      </c>
      <c r="G187" s="81">
        <v>0</v>
      </c>
      <c r="H187" s="81">
        <v>0</v>
      </c>
      <c r="I187" s="74">
        <v>0</v>
      </c>
      <c r="J187" s="75">
        <f t="shared" si="37"/>
        <v>0</v>
      </c>
    </row>
    <row r="188" spans="1:11" ht="14.25" customHeight="1">
      <c r="A188" s="170"/>
      <c r="B188" s="174"/>
      <c r="C188" s="12"/>
      <c r="D188" s="24"/>
      <c r="E188" s="20" t="s">
        <v>55</v>
      </c>
      <c r="F188" s="81">
        <v>0</v>
      </c>
      <c r="G188" s="81">
        <v>0</v>
      </c>
      <c r="H188" s="81">
        <v>0</v>
      </c>
      <c r="I188" s="74">
        <v>0</v>
      </c>
      <c r="J188" s="75">
        <f t="shared" si="37"/>
        <v>0</v>
      </c>
    </row>
    <row r="189" spans="1:11" ht="14.25" customHeight="1">
      <c r="A189" s="170"/>
      <c r="B189" s="174"/>
      <c r="C189" s="55"/>
      <c r="D189" s="26"/>
      <c r="E189" s="27" t="s">
        <v>49</v>
      </c>
      <c r="F189" s="78">
        <f>SUM(F185:F188)</f>
        <v>0</v>
      </c>
      <c r="G189" s="78">
        <f t="shared" ref="G189:I189" si="51">SUM(G185:G188)</f>
        <v>0</v>
      </c>
      <c r="H189" s="78">
        <f t="shared" si="51"/>
        <v>496.70001220703125</v>
      </c>
      <c r="I189" s="78">
        <f t="shared" si="51"/>
        <v>1725</v>
      </c>
      <c r="J189" s="79">
        <f t="shared" si="37"/>
        <v>2221.7000122070312</v>
      </c>
    </row>
    <row r="190" spans="1:11" ht="14.25" customHeight="1">
      <c r="A190" s="170"/>
      <c r="B190" s="174"/>
      <c r="C190" s="42" t="s">
        <v>31</v>
      </c>
      <c r="D190" s="58"/>
      <c r="E190" s="15" t="s">
        <v>52</v>
      </c>
      <c r="F190" s="80">
        <v>0</v>
      </c>
      <c r="G190" s="80">
        <v>0</v>
      </c>
      <c r="H190" s="76">
        <v>0</v>
      </c>
      <c r="I190" s="76">
        <v>0</v>
      </c>
      <c r="J190" s="77">
        <f t="shared" si="37"/>
        <v>0</v>
      </c>
    </row>
    <row r="191" spans="1:11" ht="14.25" customHeight="1">
      <c r="A191" s="170"/>
      <c r="B191" s="174"/>
      <c r="C191" s="56"/>
      <c r="D191" s="57"/>
      <c r="E191" s="20" t="s">
        <v>53</v>
      </c>
      <c r="F191" s="81">
        <v>0</v>
      </c>
      <c r="G191" s="81">
        <v>0</v>
      </c>
      <c r="H191" s="74">
        <v>348</v>
      </c>
      <c r="I191" s="74">
        <v>2001</v>
      </c>
      <c r="J191" s="75">
        <f t="shared" si="37"/>
        <v>2349</v>
      </c>
    </row>
    <row r="192" spans="1:11" ht="14.25" customHeight="1">
      <c r="A192" s="170"/>
      <c r="B192" s="174"/>
      <c r="C192" s="56"/>
      <c r="D192" s="57"/>
      <c r="E192" s="20" t="s">
        <v>54</v>
      </c>
      <c r="F192" s="81">
        <v>0</v>
      </c>
      <c r="G192" s="81">
        <v>0</v>
      </c>
      <c r="H192" s="74">
        <v>0</v>
      </c>
      <c r="I192" s="74">
        <v>0</v>
      </c>
      <c r="J192" s="75">
        <f t="shared" si="37"/>
        <v>0</v>
      </c>
    </row>
    <row r="193" spans="1:10" ht="14.25" customHeight="1">
      <c r="A193" s="170"/>
      <c r="B193" s="174"/>
      <c r="C193" s="56"/>
      <c r="D193" s="57"/>
      <c r="E193" s="20" t="s">
        <v>55</v>
      </c>
      <c r="F193" s="81">
        <v>0</v>
      </c>
      <c r="G193" s="81">
        <v>0</v>
      </c>
      <c r="H193" s="74">
        <v>0</v>
      </c>
      <c r="I193" s="74">
        <v>0</v>
      </c>
      <c r="J193" s="75">
        <f t="shared" si="37"/>
        <v>0</v>
      </c>
    </row>
    <row r="194" spans="1:10" ht="14.25" customHeight="1">
      <c r="A194" s="170"/>
      <c r="B194" s="174"/>
      <c r="C194" s="137"/>
      <c r="D194" s="26"/>
      <c r="E194" s="112" t="s">
        <v>49</v>
      </c>
      <c r="F194" s="78">
        <f>SUM(F190:F193)</f>
        <v>0</v>
      </c>
      <c r="G194" s="78">
        <f t="shared" ref="G194:I194" si="52">SUM(G190:G193)</f>
        <v>0</v>
      </c>
      <c r="H194" s="78">
        <f t="shared" si="52"/>
        <v>348</v>
      </c>
      <c r="I194" s="78">
        <f t="shared" si="52"/>
        <v>2001</v>
      </c>
      <c r="J194" s="79">
        <f t="shared" si="37"/>
        <v>2349</v>
      </c>
    </row>
    <row r="195" spans="1:10" ht="14.25" customHeight="1">
      <c r="A195" s="170"/>
      <c r="B195" s="174"/>
      <c r="C195" s="108" t="s">
        <v>33</v>
      </c>
      <c r="D195" s="59"/>
      <c r="E195" s="14" t="s">
        <v>52</v>
      </c>
      <c r="F195" s="70">
        <v>0</v>
      </c>
      <c r="G195" s="70">
        <v>0</v>
      </c>
      <c r="H195" s="72">
        <v>0</v>
      </c>
      <c r="I195" s="72">
        <v>343</v>
      </c>
      <c r="J195" s="73">
        <f t="shared" si="37"/>
        <v>343</v>
      </c>
    </row>
    <row r="196" spans="1:10" ht="14.25" customHeight="1">
      <c r="A196" s="170"/>
      <c r="B196" s="174"/>
      <c r="C196" s="12"/>
      <c r="D196" s="24"/>
      <c r="E196" s="20" t="s">
        <v>53</v>
      </c>
      <c r="F196" s="81">
        <v>0</v>
      </c>
      <c r="G196" s="81">
        <v>0</v>
      </c>
      <c r="H196" s="74">
        <v>575</v>
      </c>
      <c r="I196" s="74">
        <v>925</v>
      </c>
      <c r="J196" s="75">
        <f t="shared" si="37"/>
        <v>1500</v>
      </c>
    </row>
    <row r="197" spans="1:10" ht="14.25" customHeight="1">
      <c r="A197" s="170"/>
      <c r="B197" s="174"/>
      <c r="C197" s="18"/>
      <c r="D197" s="19"/>
      <c r="E197" s="20" t="s">
        <v>54</v>
      </c>
      <c r="F197" s="81">
        <v>0</v>
      </c>
      <c r="G197" s="81">
        <v>0</v>
      </c>
      <c r="H197" s="74">
        <v>0</v>
      </c>
      <c r="I197" s="74">
        <v>0</v>
      </c>
      <c r="J197" s="75">
        <f t="shared" si="37"/>
        <v>0</v>
      </c>
    </row>
    <row r="198" spans="1:10" ht="14.25" customHeight="1">
      <c r="A198" s="170"/>
      <c r="B198" s="174"/>
      <c r="C198" s="18"/>
      <c r="D198" s="19"/>
      <c r="E198" s="20" t="s">
        <v>55</v>
      </c>
      <c r="F198" s="81">
        <v>0</v>
      </c>
      <c r="G198" s="81">
        <v>0</v>
      </c>
      <c r="H198" s="74">
        <v>0</v>
      </c>
      <c r="I198" s="74">
        <v>0</v>
      </c>
      <c r="J198" s="75">
        <f t="shared" si="37"/>
        <v>0</v>
      </c>
    </row>
    <row r="199" spans="1:10" ht="14.25" customHeight="1">
      <c r="A199" s="170"/>
      <c r="B199" s="174"/>
      <c r="C199" s="31"/>
      <c r="D199" s="26"/>
      <c r="E199" s="27" t="s">
        <v>49</v>
      </c>
      <c r="F199" s="78">
        <f>SUM(F195:F198)</f>
        <v>0</v>
      </c>
      <c r="G199" s="78">
        <f t="shared" ref="G199:I199" si="53">SUM(G195:G198)</f>
        <v>0</v>
      </c>
      <c r="H199" s="78">
        <f t="shared" si="53"/>
        <v>575</v>
      </c>
      <c r="I199" s="78">
        <f t="shared" si="53"/>
        <v>1268</v>
      </c>
      <c r="J199" s="79">
        <f t="shared" si="37"/>
        <v>1843</v>
      </c>
    </row>
    <row r="200" spans="1:10" ht="14.25" customHeight="1">
      <c r="A200" s="170"/>
      <c r="B200" s="174"/>
      <c r="C200" s="109" t="s">
        <v>65</v>
      </c>
      <c r="D200" s="110"/>
      <c r="E200" s="14" t="s">
        <v>52</v>
      </c>
      <c r="F200" s="76">
        <v>0</v>
      </c>
      <c r="G200" s="76">
        <v>0</v>
      </c>
      <c r="H200" s="76">
        <v>0</v>
      </c>
      <c r="I200" s="76">
        <v>0</v>
      </c>
      <c r="J200" s="77">
        <f t="shared" si="37"/>
        <v>0</v>
      </c>
    </row>
    <row r="201" spans="1:10" ht="14.25" customHeight="1">
      <c r="A201" s="170"/>
      <c r="B201" s="174"/>
      <c r="C201" s="18"/>
      <c r="D201" s="110"/>
      <c r="E201" s="20" t="s">
        <v>53</v>
      </c>
      <c r="F201" s="74">
        <v>0</v>
      </c>
      <c r="G201" s="74">
        <v>0</v>
      </c>
      <c r="H201" s="74">
        <v>0</v>
      </c>
      <c r="I201" s="74">
        <v>630</v>
      </c>
      <c r="J201" s="75">
        <f t="shared" ref="J201:J222" si="54">SUM(F201:I201)</f>
        <v>630</v>
      </c>
    </row>
    <row r="202" spans="1:10" ht="14.25" customHeight="1">
      <c r="A202" s="170"/>
      <c r="B202" s="174"/>
      <c r="C202" s="18"/>
      <c r="D202" s="110"/>
      <c r="E202" s="20" t="s">
        <v>54</v>
      </c>
      <c r="F202" s="74">
        <v>0</v>
      </c>
      <c r="G202" s="74">
        <v>0</v>
      </c>
      <c r="H202" s="74">
        <v>0</v>
      </c>
      <c r="I202" s="74">
        <v>0</v>
      </c>
      <c r="J202" s="75">
        <f t="shared" si="54"/>
        <v>0</v>
      </c>
    </row>
    <row r="203" spans="1:10" ht="14.25" customHeight="1">
      <c r="A203" s="170"/>
      <c r="B203" s="174"/>
      <c r="C203" s="18"/>
      <c r="D203" s="110"/>
      <c r="E203" s="20" t="s">
        <v>55</v>
      </c>
      <c r="F203" s="74">
        <v>0</v>
      </c>
      <c r="G203" s="74">
        <v>0</v>
      </c>
      <c r="H203" s="74">
        <v>0</v>
      </c>
      <c r="I203" s="74">
        <v>0</v>
      </c>
      <c r="J203" s="75">
        <f t="shared" si="54"/>
        <v>0</v>
      </c>
    </row>
    <row r="204" spans="1:10" ht="14.25" customHeight="1">
      <c r="A204" s="170"/>
      <c r="B204" s="174"/>
      <c r="C204" s="31"/>
      <c r="D204" s="111"/>
      <c r="E204" s="112" t="s">
        <v>49</v>
      </c>
      <c r="F204" s="78">
        <f>SUM(F200:F203)</f>
        <v>0</v>
      </c>
      <c r="G204" s="78">
        <f t="shared" ref="G204:I204" si="55">SUM(G200:G203)</f>
        <v>0</v>
      </c>
      <c r="H204" s="78">
        <f t="shared" si="55"/>
        <v>0</v>
      </c>
      <c r="I204" s="78">
        <f t="shared" si="55"/>
        <v>630</v>
      </c>
      <c r="J204" s="79">
        <f t="shared" si="54"/>
        <v>630</v>
      </c>
    </row>
    <row r="205" spans="1:10" ht="14.25" hidden="1" customHeight="1">
      <c r="A205" s="170"/>
      <c r="B205" s="174"/>
      <c r="C205" s="18" t="s">
        <v>66</v>
      </c>
      <c r="D205" s="110"/>
      <c r="E205" s="14" t="s">
        <v>52</v>
      </c>
      <c r="F205" s="76"/>
      <c r="G205" s="76"/>
      <c r="H205" s="76"/>
      <c r="I205" s="76"/>
      <c r="J205" s="77">
        <f t="shared" si="54"/>
        <v>0</v>
      </c>
    </row>
    <row r="206" spans="1:10" ht="14.25" hidden="1" customHeight="1">
      <c r="A206" s="170"/>
      <c r="B206" s="174"/>
      <c r="C206" s="18"/>
      <c r="D206" s="24"/>
      <c r="E206" s="20" t="s">
        <v>53</v>
      </c>
      <c r="F206" s="74"/>
      <c r="G206" s="74"/>
      <c r="H206" s="74"/>
      <c r="I206" s="74"/>
      <c r="J206" s="75">
        <f t="shared" si="54"/>
        <v>0</v>
      </c>
    </row>
    <row r="207" spans="1:10" ht="14.25" hidden="1" customHeight="1">
      <c r="A207" s="170"/>
      <c r="B207" s="174"/>
      <c r="C207" s="18"/>
      <c r="D207" s="24"/>
      <c r="E207" s="20" t="s">
        <v>54</v>
      </c>
      <c r="F207" s="74"/>
      <c r="G207" s="74"/>
      <c r="H207" s="74"/>
      <c r="I207" s="74"/>
      <c r="J207" s="75">
        <f t="shared" si="54"/>
        <v>0</v>
      </c>
    </row>
    <row r="208" spans="1:10" ht="14.25" hidden="1" customHeight="1">
      <c r="A208" s="170"/>
      <c r="B208" s="174"/>
      <c r="C208" s="18"/>
      <c r="D208" s="24"/>
      <c r="E208" s="20" t="s">
        <v>55</v>
      </c>
      <c r="F208" s="74"/>
      <c r="G208" s="74"/>
      <c r="H208" s="74"/>
      <c r="I208" s="74"/>
      <c r="J208" s="75">
        <f t="shared" si="54"/>
        <v>0</v>
      </c>
    </row>
    <row r="209" spans="1:11" ht="14.25" hidden="1" customHeight="1">
      <c r="A209" s="170"/>
      <c r="B209" s="174"/>
      <c r="C209" s="31"/>
      <c r="D209" s="111"/>
      <c r="E209" s="112" t="s">
        <v>49</v>
      </c>
      <c r="F209" s="95"/>
      <c r="G209" s="95"/>
      <c r="H209" s="95"/>
      <c r="I209" s="95"/>
      <c r="J209" s="79">
        <f t="shared" si="54"/>
        <v>0</v>
      </c>
    </row>
    <row r="210" spans="1:11" ht="18" customHeight="1">
      <c r="A210" s="170"/>
      <c r="B210" s="175"/>
      <c r="C210" s="8"/>
      <c r="D210" s="6"/>
      <c r="E210" s="6"/>
      <c r="F210" s="113">
        <f>F159+F164+F169+F174+F179+F184+F189+F194+F199+F204</f>
        <v>583.99999237060547</v>
      </c>
      <c r="G210" s="113">
        <f t="shared" ref="G210:I210" si="56">G159+G164+G169+G174+G179+G184+G189+G194+G199+G204</f>
        <v>846.20001220703125</v>
      </c>
      <c r="H210" s="113">
        <f t="shared" si="56"/>
        <v>3940.8999633789062</v>
      </c>
      <c r="I210" s="113">
        <f t="shared" si="56"/>
        <v>16737.900390625</v>
      </c>
      <c r="J210" s="84">
        <f t="shared" si="54"/>
        <v>22109.000358581543</v>
      </c>
    </row>
    <row r="211" spans="1:11" ht="14.25" customHeight="1">
      <c r="A211" s="171"/>
      <c r="B211" s="176" t="s">
        <v>10</v>
      </c>
      <c r="C211" s="176"/>
      <c r="D211" s="177"/>
      <c r="E211" s="114" t="s">
        <v>52</v>
      </c>
      <c r="F211" s="115">
        <f>F155+F160+F165+F170+F175+F180+F185+F190+F195+F200</f>
        <v>34</v>
      </c>
      <c r="G211" s="115">
        <f t="shared" ref="G211:I211" si="57">G155+G160+G165+G170+G175+G180+G185+G190+G195+G200</f>
        <v>62</v>
      </c>
      <c r="H211" s="115">
        <f t="shared" si="57"/>
        <v>110</v>
      </c>
      <c r="I211" s="115">
        <f t="shared" si="57"/>
        <v>1650</v>
      </c>
      <c r="J211" s="116">
        <f t="shared" si="54"/>
        <v>1856</v>
      </c>
    </row>
    <row r="212" spans="1:11" ht="14.25" customHeight="1">
      <c r="A212" s="171"/>
      <c r="B212" s="178"/>
      <c r="C212" s="178"/>
      <c r="D212" s="179"/>
      <c r="E212" s="60" t="s">
        <v>53</v>
      </c>
      <c r="F212" s="117">
        <f t="shared" ref="F212:I214" si="58">F156+F161+F166+F171+F176+F181+F186+F191+F196+F201</f>
        <v>432.89999389648438</v>
      </c>
      <c r="G212" s="117">
        <f t="shared" si="58"/>
        <v>498.10000610351562</v>
      </c>
      <c r="H212" s="117">
        <f t="shared" si="58"/>
        <v>3830.8999633789062</v>
      </c>
      <c r="I212" s="117">
        <f t="shared" si="58"/>
        <v>15087.900390625</v>
      </c>
      <c r="J212" s="118">
        <f t="shared" si="54"/>
        <v>19849.800354003906</v>
      </c>
    </row>
    <row r="213" spans="1:11" ht="14.25" customHeight="1">
      <c r="A213" s="171"/>
      <c r="B213" s="178"/>
      <c r="C213" s="178"/>
      <c r="D213" s="179"/>
      <c r="E213" s="60" t="s">
        <v>54</v>
      </c>
      <c r="F213" s="117">
        <f t="shared" si="58"/>
        <v>0</v>
      </c>
      <c r="G213" s="117">
        <f t="shared" si="58"/>
        <v>0</v>
      </c>
      <c r="H213" s="117">
        <f t="shared" si="58"/>
        <v>0</v>
      </c>
      <c r="I213" s="117">
        <f t="shared" si="58"/>
        <v>0</v>
      </c>
      <c r="J213" s="118">
        <f t="shared" si="54"/>
        <v>0</v>
      </c>
    </row>
    <row r="214" spans="1:11" ht="14.25" customHeight="1">
      <c r="A214" s="171"/>
      <c r="B214" s="178"/>
      <c r="C214" s="178"/>
      <c r="D214" s="179"/>
      <c r="E214" s="60" t="s">
        <v>55</v>
      </c>
      <c r="F214" s="117">
        <f t="shared" si="58"/>
        <v>117.09999847412109</v>
      </c>
      <c r="G214" s="117">
        <f t="shared" si="58"/>
        <v>286.10000610351562</v>
      </c>
      <c r="H214" s="117">
        <f t="shared" si="58"/>
        <v>0</v>
      </c>
      <c r="I214" s="117">
        <f t="shared" si="58"/>
        <v>0</v>
      </c>
      <c r="J214" s="118">
        <f t="shared" si="54"/>
        <v>403.20000457763672</v>
      </c>
    </row>
    <row r="215" spans="1:11" ht="14.25" customHeight="1">
      <c r="A215" s="171"/>
      <c r="B215" s="178"/>
      <c r="C215" s="178"/>
      <c r="D215" s="178"/>
      <c r="E215" s="181"/>
      <c r="F215" s="119">
        <f>SUM(F211:F214)</f>
        <v>583.99999237060547</v>
      </c>
      <c r="G215" s="119">
        <f t="shared" ref="G215:I215" si="59">SUM(G211:G214)</f>
        <v>846.20001220703125</v>
      </c>
      <c r="H215" s="119">
        <f t="shared" si="59"/>
        <v>3940.8999633789062</v>
      </c>
      <c r="I215" s="119">
        <f t="shared" si="59"/>
        <v>16737.900390625</v>
      </c>
      <c r="J215" s="120">
        <f t="shared" si="54"/>
        <v>22109.000358581543</v>
      </c>
    </row>
    <row r="216" spans="1:11" ht="14.25" customHeight="1">
      <c r="A216" s="172"/>
      <c r="B216" s="180"/>
      <c r="C216" s="180"/>
      <c r="D216" s="180"/>
      <c r="E216" s="182"/>
      <c r="F216" s="121">
        <f>F215/$J$215</f>
        <v>2.6414581523308341E-2</v>
      </c>
      <c r="G216" s="121">
        <f t="shared" ref="G216:I216" si="60">G215/$J$215</f>
        <v>3.827400599225108E-2</v>
      </c>
      <c r="H216" s="121">
        <f t="shared" si="60"/>
        <v>0.17824867246199386</v>
      </c>
      <c r="I216" s="121">
        <f t="shared" si="60"/>
        <v>0.75706274002244667</v>
      </c>
      <c r="J216" s="122">
        <v>1</v>
      </c>
    </row>
    <row r="217" spans="1:11" s="13" customFormat="1" ht="14.25" customHeight="1">
      <c r="A217" s="138" t="s">
        <v>57</v>
      </c>
      <c r="B217" s="139"/>
      <c r="C217" s="139"/>
      <c r="D217" s="140"/>
      <c r="E217" s="61" t="s">
        <v>52</v>
      </c>
      <c r="F217" s="123">
        <f>F148+F211</f>
        <v>2264.9999771118164</v>
      </c>
      <c r="G217" s="123">
        <f t="shared" ref="G217:I217" si="61">G148+G211</f>
        <v>3048.8999977111816</v>
      </c>
      <c r="H217" s="123">
        <f t="shared" si="61"/>
        <v>13276.500110626221</v>
      </c>
      <c r="I217" s="123">
        <f t="shared" si="61"/>
        <v>105727.7998046875</v>
      </c>
      <c r="J217" s="124">
        <f t="shared" si="54"/>
        <v>124318.19989013672</v>
      </c>
      <c r="K217"/>
    </row>
    <row r="218" spans="1:11" s="13" customFormat="1" ht="14.25" customHeight="1">
      <c r="A218" s="141"/>
      <c r="B218" s="142"/>
      <c r="C218" s="142"/>
      <c r="D218" s="140"/>
      <c r="E218" s="62" t="s">
        <v>53</v>
      </c>
      <c r="F218" s="125">
        <f t="shared" ref="F218:I220" si="62">F149+F212</f>
        <v>6261.4000396728516</v>
      </c>
      <c r="G218" s="125">
        <f t="shared" si="62"/>
        <v>7228.5000228881836</v>
      </c>
      <c r="H218" s="125">
        <f t="shared" si="62"/>
        <v>116852.79986572266</v>
      </c>
      <c r="I218" s="125">
        <f t="shared" si="62"/>
        <v>289625.29885864258</v>
      </c>
      <c r="J218" s="126">
        <f t="shared" si="54"/>
        <v>419967.99878692627</v>
      </c>
      <c r="K218"/>
    </row>
    <row r="219" spans="1:11" s="13" customFormat="1" ht="14.25" customHeight="1">
      <c r="A219" s="141"/>
      <c r="B219" s="142"/>
      <c r="C219" s="142"/>
      <c r="D219" s="140"/>
      <c r="E219" s="62" t="s">
        <v>54</v>
      </c>
      <c r="F219" s="125">
        <f t="shared" si="62"/>
        <v>1566.6000213623047</v>
      </c>
      <c r="G219" s="125">
        <f t="shared" si="62"/>
        <v>1802.1999816894531</v>
      </c>
      <c r="H219" s="125">
        <f t="shared" si="62"/>
        <v>0</v>
      </c>
      <c r="I219" s="125">
        <f t="shared" si="62"/>
        <v>0</v>
      </c>
      <c r="J219" s="126">
        <f t="shared" si="54"/>
        <v>3368.8000030517578</v>
      </c>
      <c r="K219"/>
    </row>
    <row r="220" spans="1:11" s="13" customFormat="1" ht="14.25" customHeight="1">
      <c r="A220" s="141"/>
      <c r="B220" s="142"/>
      <c r="C220" s="142"/>
      <c r="D220" s="140"/>
      <c r="E220" s="62" t="s">
        <v>55</v>
      </c>
      <c r="F220" s="125">
        <f t="shared" si="62"/>
        <v>7312.6999893188477</v>
      </c>
      <c r="G220" s="125">
        <f t="shared" si="62"/>
        <v>8892.9000091552734</v>
      </c>
      <c r="H220" s="125">
        <f t="shared" si="62"/>
        <v>3463.5</v>
      </c>
      <c r="I220" s="125">
        <f t="shared" si="62"/>
        <v>773.29998779296875</v>
      </c>
      <c r="J220" s="126">
        <f t="shared" si="54"/>
        <v>20442.39998626709</v>
      </c>
      <c r="K220"/>
    </row>
    <row r="221" spans="1:11" s="13" customFormat="1" ht="14.25" hidden="1" customHeight="1">
      <c r="A221" s="141"/>
      <c r="B221" s="142"/>
      <c r="C221" s="142"/>
      <c r="D221" s="140"/>
      <c r="E221" s="127" t="s">
        <v>64</v>
      </c>
      <c r="F221" s="128"/>
      <c r="G221" s="128"/>
      <c r="H221" s="128"/>
      <c r="I221" s="128"/>
      <c r="J221" s="129">
        <f t="shared" si="54"/>
        <v>0</v>
      </c>
      <c r="K221"/>
    </row>
    <row r="222" spans="1:11" s="13" customFormat="1" ht="14.25" customHeight="1">
      <c r="A222" s="141"/>
      <c r="B222" s="142"/>
      <c r="C222" s="142"/>
      <c r="D222" s="139"/>
      <c r="E222" s="63"/>
      <c r="F222" s="130">
        <f>SUM(F217:F220)</f>
        <v>17405.70002746582</v>
      </c>
      <c r="G222" s="130">
        <f t="shared" ref="G222:I222" si="63">SUM(G217:G220)</f>
        <v>20972.500011444092</v>
      </c>
      <c r="H222" s="130">
        <f t="shared" si="63"/>
        <v>133592.79997634888</v>
      </c>
      <c r="I222" s="130">
        <f t="shared" si="63"/>
        <v>396126.39865112305</v>
      </c>
      <c r="J222" s="131">
        <f t="shared" si="54"/>
        <v>568097.39866638184</v>
      </c>
      <c r="K222"/>
    </row>
    <row r="223" spans="1:11" s="13" customFormat="1" ht="14.25" customHeight="1" thickBot="1">
      <c r="A223" s="143"/>
      <c r="B223" s="144"/>
      <c r="C223" s="144"/>
      <c r="D223" s="144"/>
      <c r="E223" s="64"/>
      <c r="F223" s="65">
        <f>F222/$J$222</f>
        <v>3.0638584278551519E-2</v>
      </c>
      <c r="G223" s="65">
        <f t="shared" ref="G223:I223" si="64">G222/$J$222</f>
        <v>3.6917085099627961E-2</v>
      </c>
      <c r="H223" s="65">
        <f t="shared" si="64"/>
        <v>0.23515826738506498</v>
      </c>
      <c r="I223" s="65">
        <f t="shared" si="64"/>
        <v>0.69728606323675557</v>
      </c>
      <c r="J223" s="132">
        <v>1</v>
      </c>
      <c r="K223"/>
    </row>
    <row r="224" spans="1:11" ht="14.25" customHeight="1">
      <c r="A224" s="133" t="s">
        <v>69</v>
      </c>
      <c r="B224" s="134" t="s">
        <v>75</v>
      </c>
    </row>
    <row r="225" spans="1:2" ht="14.25" customHeight="1">
      <c r="A225" s="133" t="s">
        <v>70</v>
      </c>
      <c r="B225" s="135" t="s">
        <v>72</v>
      </c>
    </row>
    <row r="226" spans="1:2" ht="14.25" customHeight="1">
      <c r="A226" s="133" t="s">
        <v>71</v>
      </c>
      <c r="B226" s="136" t="s">
        <v>73</v>
      </c>
    </row>
    <row r="227" spans="1:2" ht="24" customHeight="1"/>
    <row r="228" spans="1:2" ht="24" customHeight="1"/>
    <row r="229" spans="1:2" ht="24" customHeight="1"/>
    <row r="230" spans="1:2" ht="24" customHeight="1"/>
    <row r="231" spans="1:2" ht="24" customHeight="1"/>
    <row r="232" spans="1:2" ht="24" customHeight="1"/>
  </sheetData>
  <mergeCells count="25">
    <mergeCell ref="I1:J1"/>
    <mergeCell ref="E153:E154"/>
    <mergeCell ref="A155:A216"/>
    <mergeCell ref="B155:B210"/>
    <mergeCell ref="B211:D216"/>
    <mergeCell ref="E215:E216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  <mergeCell ref="A217:D223"/>
    <mergeCell ref="A8:A85"/>
    <mergeCell ref="B8:B43"/>
    <mergeCell ref="B44:B69"/>
    <mergeCell ref="B70:B85"/>
    <mergeCell ref="A86:A154"/>
    <mergeCell ref="B86:B131"/>
    <mergeCell ref="B132:B147"/>
    <mergeCell ref="B148:D154"/>
  </mergeCells>
  <phoneticPr fontId="3"/>
  <conditionalFormatting sqref="F217:J221 F155:J214 F8:J147">
    <cfRule type="cellIs" dxfId="1" priority="2" stopIfTrue="1" operator="equal">
      <formula>0</formula>
    </cfRule>
  </conditionalFormatting>
  <conditionalFormatting sqref="F148:J15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rowBreaks count="3" manualBreakCount="3">
    <brk id="69" max="16383" man="1"/>
    <brk id="131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（２）③</vt:lpstr>
      <vt:lpstr>'（２）③'!Print_Titles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OoizumiKazuo</cp:lastModifiedBy>
  <cp:lastPrinted>2015-12-03T06:36:39Z</cp:lastPrinted>
  <dcterms:created xsi:type="dcterms:W3CDTF">2008-07-30T07:26:04Z</dcterms:created>
  <dcterms:modified xsi:type="dcterms:W3CDTF">2016-06-02T04:50:32Z</dcterms:modified>
</cp:coreProperties>
</file>