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50" yWindow="30" windowWidth="11625" windowHeight="9150"/>
  </bookViews>
  <sheets>
    <sheet name="鹿②27" sheetId="3" r:id="rId1"/>
  </sheets>
  <definedNames>
    <definedName name="_xlnm.Print_Area" localSheetId="0">鹿②27!$B$1:$L$91</definedName>
    <definedName name="_xlnm.Print_Titles" localSheetId="0">鹿②27!$5:$7</definedName>
  </definedNames>
  <calcPr calcId="125725"/>
</workbook>
</file>

<file path=xl/calcChain.xml><?xml version="1.0" encoding="utf-8"?>
<calcChain xmlns="http://schemas.openxmlformats.org/spreadsheetml/2006/main">
  <c r="G79" i="3"/>
  <c r="H79"/>
  <c r="I79"/>
  <c r="J79"/>
  <c r="G80"/>
  <c r="H80"/>
  <c r="I80"/>
  <c r="J80"/>
  <c r="G81"/>
  <c r="H81"/>
  <c r="I81"/>
  <c r="J81"/>
  <c r="H78"/>
  <c r="I78"/>
  <c r="J78"/>
  <c r="G78"/>
  <c r="H82" l="1"/>
  <c r="J76"/>
  <c r="I76"/>
  <c r="H76"/>
  <c r="G76"/>
  <c r="K75"/>
  <c r="K74"/>
  <c r="K73"/>
  <c r="K72"/>
  <c r="J70"/>
  <c r="I70"/>
  <c r="H70"/>
  <c r="G70"/>
  <c r="K69"/>
  <c r="K68"/>
  <c r="K67"/>
  <c r="K66"/>
  <c r="J65"/>
  <c r="I65"/>
  <c r="H65"/>
  <c r="G65"/>
  <c r="K64"/>
  <c r="K63"/>
  <c r="K62"/>
  <c r="K61"/>
  <c r="J59"/>
  <c r="I59"/>
  <c r="H59"/>
  <c r="G59"/>
  <c r="K58"/>
  <c r="K57"/>
  <c r="K56"/>
  <c r="K55"/>
  <c r="J54"/>
  <c r="I54"/>
  <c r="H54"/>
  <c r="G54"/>
  <c r="K53"/>
  <c r="K52"/>
  <c r="K51"/>
  <c r="K50"/>
  <c r="J49"/>
  <c r="I49"/>
  <c r="H49"/>
  <c r="G49"/>
  <c r="K48"/>
  <c r="K47"/>
  <c r="K46"/>
  <c r="K45"/>
  <c r="J44"/>
  <c r="I44"/>
  <c r="H44"/>
  <c r="G44"/>
  <c r="K43"/>
  <c r="K42"/>
  <c r="K41"/>
  <c r="K40"/>
  <c r="J38"/>
  <c r="I38"/>
  <c r="H38"/>
  <c r="G38"/>
  <c r="K37"/>
  <c r="K36"/>
  <c r="K35"/>
  <c r="K34"/>
  <c r="J33"/>
  <c r="I33"/>
  <c r="H33"/>
  <c r="G33"/>
  <c r="K32"/>
  <c r="K31"/>
  <c r="K30"/>
  <c r="K29"/>
  <c r="J28"/>
  <c r="I28"/>
  <c r="H28"/>
  <c r="G28"/>
  <c r="K27"/>
  <c r="K26"/>
  <c r="K25"/>
  <c r="K24"/>
  <c r="J22"/>
  <c r="I22"/>
  <c r="H22"/>
  <c r="G22"/>
  <c r="K21"/>
  <c r="K20"/>
  <c r="K19"/>
  <c r="K18"/>
  <c r="J17"/>
  <c r="I17"/>
  <c r="H17"/>
  <c r="G17"/>
  <c r="K16"/>
  <c r="K15"/>
  <c r="K14"/>
  <c r="K13"/>
  <c r="J12"/>
  <c r="I12"/>
  <c r="H12"/>
  <c r="G12"/>
  <c r="K11"/>
  <c r="K10"/>
  <c r="K9"/>
  <c r="K8"/>
  <c r="H71" l="1"/>
  <c r="G71"/>
  <c r="J60"/>
  <c r="I60"/>
  <c r="G60"/>
  <c r="J39"/>
  <c r="I39"/>
  <c r="H39"/>
  <c r="G39"/>
  <c r="K79"/>
  <c r="K81"/>
  <c r="I23"/>
  <c r="I83" s="1"/>
  <c r="H23"/>
  <c r="H83" s="1"/>
  <c r="K80"/>
  <c r="K78"/>
  <c r="K38"/>
  <c r="J82"/>
  <c r="I82"/>
  <c r="K76"/>
  <c r="K70"/>
  <c r="K65"/>
  <c r="J71"/>
  <c r="I71"/>
  <c r="K59"/>
  <c r="K54"/>
  <c r="H60"/>
  <c r="G82"/>
  <c r="K49"/>
  <c r="K44"/>
  <c r="K33"/>
  <c r="K28"/>
  <c r="K22"/>
  <c r="K17"/>
  <c r="J23"/>
  <c r="J83" s="1"/>
  <c r="K12"/>
  <c r="G23"/>
  <c r="G83" s="1"/>
  <c r="K60" l="1"/>
  <c r="I77"/>
  <c r="I85" s="1"/>
  <c r="I87" s="1"/>
  <c r="G77"/>
  <c r="G85" s="1"/>
  <c r="G87" s="1"/>
  <c r="J77"/>
  <c r="J85" s="1"/>
  <c r="J87" s="1"/>
  <c r="H77"/>
  <c r="H85" s="1"/>
  <c r="H87" s="1"/>
  <c r="K39"/>
  <c r="K71"/>
  <c r="K23"/>
  <c r="K83" s="1"/>
  <c r="K82"/>
  <c r="K77" l="1"/>
  <c r="K85" s="1"/>
  <c r="K87" s="1"/>
  <c r="H88" s="1"/>
  <c r="J84"/>
  <c r="I84"/>
  <c r="K84"/>
  <c r="G84"/>
  <c r="H84"/>
  <c r="I88" l="1"/>
  <c r="I86"/>
  <c r="K86"/>
  <c r="H86"/>
  <c r="J86"/>
  <c r="G86"/>
  <c r="G88"/>
  <c r="K88"/>
  <c r="J88"/>
</calcChain>
</file>

<file path=xl/sharedStrings.xml><?xml version="1.0" encoding="utf-8"?>
<sst xmlns="http://schemas.openxmlformats.org/spreadsheetml/2006/main" count="119" uniqueCount="55">
  <si>
    <t>現在</t>
    <rPh sb="0" eb="2">
      <t>ゲンザイ</t>
    </rPh>
    <phoneticPr fontId="3"/>
  </si>
  <si>
    <t>（単位：人）</t>
    <rPh sb="1" eb="3">
      <t>タンイ</t>
    </rPh>
    <rPh sb="4" eb="5">
      <t>ニン</t>
    </rPh>
    <phoneticPr fontId="3"/>
  </si>
  <si>
    <t>県</t>
    <rPh sb="0" eb="1">
      <t>ケン</t>
    </rPh>
    <phoneticPr fontId="8"/>
  </si>
  <si>
    <t>地域</t>
    <rPh sb="0" eb="2">
      <t>チイキ</t>
    </rPh>
    <phoneticPr fontId="8"/>
  </si>
  <si>
    <t>島</t>
    <rPh sb="0" eb="1">
      <t>シマ</t>
    </rPh>
    <phoneticPr fontId="8"/>
  </si>
  <si>
    <t>市町村</t>
    <rPh sb="0" eb="3">
      <t>シチョウソン</t>
    </rPh>
    <phoneticPr fontId="8"/>
  </si>
  <si>
    <t>要件区分</t>
    <rPh sb="0" eb="2">
      <t>ヨウケン</t>
    </rPh>
    <rPh sb="2" eb="4">
      <t>クブン</t>
    </rPh>
    <phoneticPr fontId="8"/>
  </si>
  <si>
    <t>計</t>
    <rPh sb="0" eb="1">
      <t>ケイ</t>
    </rPh>
    <phoneticPr fontId="8"/>
  </si>
  <si>
    <t>備考</t>
    <rPh sb="0" eb="2">
      <t>ビコウ</t>
    </rPh>
    <phoneticPr fontId="8"/>
  </si>
  <si>
    <t>熊毛地区</t>
    <rPh sb="0" eb="2">
      <t>クマゲ</t>
    </rPh>
    <rPh sb="2" eb="4">
      <t>チク</t>
    </rPh>
    <phoneticPr fontId="8"/>
  </si>
  <si>
    <t>種子島</t>
    <rPh sb="0" eb="3">
      <t>タネガシマ</t>
    </rPh>
    <phoneticPr fontId="8"/>
  </si>
  <si>
    <t>西之表市</t>
    <rPh sb="0" eb="4">
      <t>ニシノオモテシ</t>
    </rPh>
    <phoneticPr fontId="8"/>
  </si>
  <si>
    <t>A-1</t>
    <phoneticPr fontId="8"/>
  </si>
  <si>
    <t>A-2</t>
    <phoneticPr fontId="8"/>
  </si>
  <si>
    <t>A-3</t>
    <phoneticPr fontId="8"/>
  </si>
  <si>
    <t>A-4</t>
    <phoneticPr fontId="8"/>
  </si>
  <si>
    <t>小計</t>
    <rPh sb="0" eb="2">
      <t>ショウケイ</t>
    </rPh>
    <phoneticPr fontId="8"/>
  </si>
  <si>
    <t>中種子町</t>
    <rPh sb="0" eb="3">
      <t>ナカタネ</t>
    </rPh>
    <rPh sb="3" eb="4">
      <t>チョウ</t>
    </rPh>
    <phoneticPr fontId="8"/>
  </si>
  <si>
    <t>南種子町</t>
    <rPh sb="0" eb="3">
      <t>ミナミタネ</t>
    </rPh>
    <rPh sb="3" eb="4">
      <t>チョウ</t>
    </rPh>
    <phoneticPr fontId="8"/>
  </si>
  <si>
    <t>大島地区</t>
    <rPh sb="0" eb="2">
      <t>オオシマ</t>
    </rPh>
    <rPh sb="2" eb="4">
      <t>チク</t>
    </rPh>
    <phoneticPr fontId="8"/>
  </si>
  <si>
    <t>奄美大島</t>
    <rPh sb="0" eb="4">
      <t>アマミオオシマ</t>
    </rPh>
    <phoneticPr fontId="8"/>
  </si>
  <si>
    <t>奄美市</t>
    <rPh sb="0" eb="3">
      <t>アマミシ</t>
    </rPh>
    <phoneticPr fontId="8"/>
  </si>
  <si>
    <t>龍郷町</t>
    <rPh sb="0" eb="2">
      <t>タツゴウ</t>
    </rPh>
    <rPh sb="2" eb="3">
      <t>チョウ</t>
    </rPh>
    <phoneticPr fontId="8"/>
  </si>
  <si>
    <t>宇検村</t>
    <rPh sb="0" eb="2">
      <t>ウケン</t>
    </rPh>
    <rPh sb="2" eb="3">
      <t>ムラ</t>
    </rPh>
    <phoneticPr fontId="8"/>
  </si>
  <si>
    <t>喜界島</t>
    <rPh sb="0" eb="2">
      <t>キカイ</t>
    </rPh>
    <rPh sb="2" eb="3">
      <t>ジマ</t>
    </rPh>
    <phoneticPr fontId="8"/>
  </si>
  <si>
    <t>喜界町</t>
    <rPh sb="0" eb="2">
      <t>キカイ</t>
    </rPh>
    <rPh sb="2" eb="3">
      <t>チョウ</t>
    </rPh>
    <phoneticPr fontId="8"/>
  </si>
  <si>
    <t>徳之島</t>
    <rPh sb="0" eb="3">
      <t>トクノシマ</t>
    </rPh>
    <phoneticPr fontId="8"/>
  </si>
  <si>
    <t>徳之島町</t>
    <rPh sb="0" eb="3">
      <t>トクノシマ</t>
    </rPh>
    <rPh sb="3" eb="4">
      <t>チョウ</t>
    </rPh>
    <phoneticPr fontId="8"/>
  </si>
  <si>
    <t>天城町</t>
    <rPh sb="0" eb="2">
      <t>アマギ</t>
    </rPh>
    <rPh sb="2" eb="3">
      <t>チョウ</t>
    </rPh>
    <phoneticPr fontId="8"/>
  </si>
  <si>
    <t>伊仙町</t>
    <rPh sb="0" eb="2">
      <t>イセン</t>
    </rPh>
    <rPh sb="2" eb="3">
      <t>チョウ</t>
    </rPh>
    <phoneticPr fontId="8"/>
  </si>
  <si>
    <t>沖永良部島</t>
    <rPh sb="0" eb="4">
      <t>オキノエラブ</t>
    </rPh>
    <rPh sb="4" eb="5">
      <t>シマ</t>
    </rPh>
    <phoneticPr fontId="8"/>
  </si>
  <si>
    <t>和泊町</t>
    <rPh sb="0" eb="2">
      <t>ワドマリ</t>
    </rPh>
    <rPh sb="2" eb="3">
      <t>チョウ</t>
    </rPh>
    <phoneticPr fontId="8"/>
  </si>
  <si>
    <t>知名町</t>
    <rPh sb="0" eb="2">
      <t>チナ</t>
    </rPh>
    <rPh sb="2" eb="3">
      <t>チョウ</t>
    </rPh>
    <phoneticPr fontId="8"/>
  </si>
  <si>
    <t>与論島</t>
    <rPh sb="0" eb="2">
      <t>ヨロン</t>
    </rPh>
    <rPh sb="2" eb="3">
      <t>ジマ</t>
    </rPh>
    <phoneticPr fontId="8"/>
  </si>
  <si>
    <t>与論町</t>
    <rPh sb="0" eb="2">
      <t>ヨロン</t>
    </rPh>
    <rPh sb="2" eb="3">
      <t>チョウ</t>
    </rPh>
    <phoneticPr fontId="8"/>
  </si>
  <si>
    <t>鹿児島県合計
（要件区分別）</t>
    <rPh sb="0" eb="4">
      <t>カゴシマケン</t>
    </rPh>
    <rPh sb="4" eb="6">
      <t>ゴウケイ</t>
    </rPh>
    <rPh sb="8" eb="10">
      <t>ヨウケン</t>
    </rPh>
    <rPh sb="10" eb="12">
      <t>クブン</t>
    </rPh>
    <rPh sb="12" eb="13">
      <t>ベツ</t>
    </rPh>
    <phoneticPr fontId="8"/>
  </si>
  <si>
    <t>熊毛地区計</t>
    <rPh sb="0" eb="2">
      <t>クマゲ</t>
    </rPh>
    <rPh sb="2" eb="4">
      <t>チク</t>
    </rPh>
    <rPh sb="4" eb="5">
      <t>ケイ</t>
    </rPh>
    <phoneticPr fontId="8"/>
  </si>
  <si>
    <t>大島地区計</t>
    <rPh sb="0" eb="2">
      <t>オオシマ</t>
    </rPh>
    <rPh sb="2" eb="4">
      <t>チク</t>
    </rPh>
    <rPh sb="4" eb="5">
      <t>ケイ</t>
    </rPh>
    <phoneticPr fontId="8"/>
  </si>
  <si>
    <t>鹿児島県合計</t>
    <rPh sb="0" eb="4">
      <t>カゴシマケン</t>
    </rPh>
    <rPh sb="4" eb="6">
      <t>ゴウケイ</t>
    </rPh>
    <phoneticPr fontId="8"/>
  </si>
  <si>
    <t>面積規模</t>
    <rPh sb="0" eb="2">
      <t>メンセキ</t>
    </rPh>
    <rPh sb="2" eb="4">
      <t>キボ</t>
    </rPh>
    <phoneticPr fontId="8"/>
  </si>
  <si>
    <t>30a未満</t>
    <rPh sb="3" eb="5">
      <t>ミマン</t>
    </rPh>
    <phoneticPr fontId="8"/>
  </si>
  <si>
    <t>30a～
50a未満</t>
    <rPh sb="8" eb="10">
      <t>ミマン</t>
    </rPh>
    <phoneticPr fontId="8"/>
  </si>
  <si>
    <t>50a～
100a未満</t>
    <rPh sb="9" eb="11">
      <t>ミマン</t>
    </rPh>
    <phoneticPr fontId="8"/>
  </si>
  <si>
    <t>100a以上</t>
    <rPh sb="4" eb="6">
      <t>イジョウ</t>
    </rPh>
    <phoneticPr fontId="8"/>
  </si>
  <si>
    <t>鹿　児　島　県</t>
    <rPh sb="0" eb="1">
      <t>シカ</t>
    </rPh>
    <rPh sb="2" eb="3">
      <t>ジ</t>
    </rPh>
    <rPh sb="4" eb="5">
      <t>ジマ</t>
    </rPh>
    <rPh sb="6" eb="7">
      <t>ケン</t>
    </rPh>
    <phoneticPr fontId="8"/>
  </si>
  <si>
    <t>大島地区</t>
  </si>
  <si>
    <t>鹿　児　島　県</t>
    <phoneticPr fontId="3"/>
  </si>
  <si>
    <t>（交付決定ベース）</t>
    <rPh sb="1" eb="3">
      <t>コウフ</t>
    </rPh>
    <rPh sb="3" eb="5">
      <t>ケッテイ</t>
    </rPh>
    <phoneticPr fontId="3"/>
  </si>
  <si>
    <t>（注１）</t>
    <rPh sb="1" eb="2">
      <t>チュウ</t>
    </rPh>
    <phoneticPr fontId="3"/>
  </si>
  <si>
    <t>平成２７年産の甘味資源作物交付金の交付実績があった者で集計。</t>
    <rPh sb="0" eb="2">
      <t>ヘイセイ</t>
    </rPh>
    <rPh sb="4" eb="5">
      <t>ネン</t>
    </rPh>
    <rPh sb="5" eb="6">
      <t>サン</t>
    </rPh>
    <rPh sb="7" eb="9">
      <t>カンミ</t>
    </rPh>
    <rPh sb="9" eb="11">
      <t>シゲン</t>
    </rPh>
    <rPh sb="11" eb="13">
      <t>サクモツ</t>
    </rPh>
    <rPh sb="13" eb="16">
      <t>コウフキン</t>
    </rPh>
    <rPh sb="17" eb="19">
      <t>コウフ</t>
    </rPh>
    <rPh sb="19" eb="21">
      <t>ジッセキ</t>
    </rPh>
    <rPh sb="25" eb="26">
      <t>シャ</t>
    </rPh>
    <rPh sb="27" eb="29">
      <t>シュウケイ</t>
    </rPh>
    <phoneticPr fontId="3"/>
  </si>
  <si>
    <t>（注２）</t>
    <rPh sb="1" eb="2">
      <t>チュウ</t>
    </rPh>
    <phoneticPr fontId="3"/>
  </si>
  <si>
    <t>生産者は、居住する市町村で分類。</t>
    <rPh sb="0" eb="3">
      <t>セイサンシャ</t>
    </rPh>
    <rPh sb="5" eb="7">
      <t>キョジュウ</t>
    </rPh>
    <rPh sb="9" eb="12">
      <t>シチョウソン</t>
    </rPh>
    <rPh sb="13" eb="15">
      <t>ブンルイ</t>
    </rPh>
    <phoneticPr fontId="3"/>
  </si>
  <si>
    <t>（注３）</t>
    <rPh sb="1" eb="2">
      <t>チュウ</t>
    </rPh>
    <phoneticPr fontId="3"/>
  </si>
  <si>
    <t>表中の市町村以外に居住する生産者は、交付申請を行った市町村で分類。</t>
    <rPh sb="0" eb="1">
      <t>ヒョウ</t>
    </rPh>
    <rPh sb="1" eb="2">
      <t>チュウ</t>
    </rPh>
    <rPh sb="3" eb="6">
      <t>シチョウソン</t>
    </rPh>
    <rPh sb="6" eb="8">
      <t>イガイ</t>
    </rPh>
    <rPh sb="9" eb="11">
      <t>キョジュウ</t>
    </rPh>
    <rPh sb="13" eb="16">
      <t>セイサンシャ</t>
    </rPh>
    <rPh sb="20" eb="22">
      <t>シンセイ</t>
    </rPh>
    <rPh sb="23" eb="24">
      <t>オコナ</t>
    </rPh>
    <rPh sb="26" eb="29">
      <t>シチョウソン</t>
    </rPh>
    <phoneticPr fontId="3"/>
  </si>
  <si>
    <t>（２）市町村別　要件区分別　面積規模別　生産者数　【鹿児島】</t>
    <rPh sb="3" eb="6">
      <t>シチョウソン</t>
    </rPh>
    <rPh sb="6" eb="7">
      <t>ベツ</t>
    </rPh>
    <rPh sb="8" eb="10">
      <t>ヨウケン</t>
    </rPh>
    <rPh sb="10" eb="12">
      <t>クブン</t>
    </rPh>
    <rPh sb="12" eb="13">
      <t>ベツ</t>
    </rPh>
    <rPh sb="14" eb="16">
      <t>メンセキ</t>
    </rPh>
    <rPh sb="16" eb="19">
      <t>キボベツ</t>
    </rPh>
    <rPh sb="20" eb="23">
      <t>セイサンシャ</t>
    </rPh>
    <rPh sb="23" eb="24">
      <t>スウ</t>
    </rPh>
    <phoneticPr fontId="8"/>
  </si>
</sst>
</file>

<file path=xl/styles.xml><?xml version="1.0" encoding="utf-8"?>
<styleSheet xmlns="http://schemas.openxmlformats.org/spreadsheetml/2006/main">
  <numFmts count="5">
    <numFmt numFmtId="176" formatCode="_ #,##0;[Red]_ \-#,##0"/>
    <numFmt numFmtId="177" formatCode="#,##0_);[Red]\(#,##0\)"/>
    <numFmt numFmtId="178" formatCode="[$-411]ggge&quot;年&quot;m&quot;月&quot;d&quot;日&quot;;@"/>
    <numFmt numFmtId="179" formatCode="0.0%"/>
    <numFmt numFmtId="180" formatCode="#,##0;&quot;△ &quot;#,##0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u/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2" fillId="0" borderId="0"/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7" fillId="2" borderId="0" xfId="2" applyFont="1" applyFill="1">
      <alignment vertical="center"/>
    </xf>
    <xf numFmtId="0" fontId="9" fillId="2" borderId="0" xfId="2" applyFont="1" applyFill="1">
      <alignment vertical="center"/>
    </xf>
    <xf numFmtId="49" fontId="4" fillId="2" borderId="0" xfId="1" applyNumberFormat="1" applyFont="1" applyFill="1" applyBorder="1" applyAlignment="1">
      <alignment vertical="center"/>
    </xf>
    <xf numFmtId="0" fontId="5" fillId="2" borderId="0" xfId="1" applyFont="1" applyFill="1" applyBorder="1" applyAlignment="1">
      <alignment horizontal="right"/>
    </xf>
    <xf numFmtId="0" fontId="16" fillId="2" borderId="0" xfId="1" applyFont="1" applyFill="1" applyBorder="1" applyAlignment="1">
      <alignment vertical="center"/>
    </xf>
    <xf numFmtId="177" fontId="5" fillId="2" borderId="0" xfId="1" applyNumberFormat="1" applyFont="1" applyFill="1" applyBorder="1" applyAlignment="1">
      <alignment horizontal="right" vertical="center"/>
    </xf>
    <xf numFmtId="177" fontId="16" fillId="2" borderId="0" xfId="1" applyNumberFormat="1" applyFont="1" applyFill="1" applyBorder="1" applyAlignment="1">
      <alignment horizontal="left" vertical="center"/>
    </xf>
    <xf numFmtId="0" fontId="10" fillId="2" borderId="5" xfId="2" applyFont="1" applyFill="1" applyBorder="1" applyAlignment="1">
      <alignment horizontal="center" vertical="center"/>
    </xf>
    <xf numFmtId="180" fontId="11" fillId="2" borderId="5" xfId="2" applyNumberFormat="1" applyFont="1" applyFill="1" applyBorder="1">
      <alignment vertical="center"/>
    </xf>
    <xf numFmtId="0" fontId="10" fillId="2" borderId="2" xfId="2" applyFont="1" applyFill="1" applyBorder="1" applyAlignment="1">
      <alignment horizontal="center" vertical="center"/>
    </xf>
    <xf numFmtId="180" fontId="11" fillId="2" borderId="2" xfId="2" applyNumberFormat="1" applyFont="1" applyFill="1" applyBorder="1">
      <alignment vertical="center"/>
    </xf>
    <xf numFmtId="0" fontId="12" fillId="2" borderId="0" xfId="1" applyFont="1" applyFill="1" applyAlignment="1">
      <alignment vertical="center"/>
    </xf>
    <xf numFmtId="0" fontId="10" fillId="2" borderId="16" xfId="2" applyFont="1" applyFill="1" applyBorder="1" applyAlignment="1">
      <alignment horizontal="center" vertical="center"/>
    </xf>
    <xf numFmtId="180" fontId="11" fillId="2" borderId="4" xfId="2" applyNumberFormat="1" applyFont="1" applyFill="1" applyBorder="1">
      <alignment vertical="center"/>
    </xf>
    <xf numFmtId="0" fontId="10" fillId="2" borderId="11" xfId="2" applyFont="1" applyFill="1" applyBorder="1" applyAlignment="1">
      <alignment horizontal="center" vertical="center"/>
    </xf>
    <xf numFmtId="180" fontId="11" fillId="2" borderId="12" xfId="2" applyNumberFormat="1" applyFont="1" applyFill="1" applyBorder="1">
      <alignment vertical="center"/>
    </xf>
    <xf numFmtId="3" fontId="11" fillId="2" borderId="5" xfId="2" applyNumberFormat="1" applyFont="1" applyFill="1" applyBorder="1">
      <alignment vertical="center"/>
    </xf>
    <xf numFmtId="3" fontId="11" fillId="2" borderId="2" xfId="2" applyNumberFormat="1" applyFont="1" applyFill="1" applyBorder="1">
      <alignment vertical="center"/>
    </xf>
    <xf numFmtId="3" fontId="11" fillId="2" borderId="4" xfId="2" applyNumberFormat="1" applyFont="1" applyFill="1" applyBorder="1">
      <alignment vertical="center"/>
    </xf>
    <xf numFmtId="180" fontId="11" fillId="2" borderId="1" xfId="2" applyNumberFormat="1" applyFont="1" applyFill="1" applyBorder="1">
      <alignment vertical="center"/>
    </xf>
    <xf numFmtId="0" fontId="11" fillId="2" borderId="4" xfId="2" applyFont="1" applyFill="1" applyBorder="1">
      <alignment vertical="center"/>
    </xf>
    <xf numFmtId="0" fontId="11" fillId="2" borderId="5" xfId="2" applyFont="1" applyFill="1" applyBorder="1">
      <alignment vertical="center"/>
    </xf>
    <xf numFmtId="0" fontId="11" fillId="2" borderId="2" xfId="2" applyFont="1" applyFill="1" applyBorder="1">
      <alignment vertical="center"/>
    </xf>
    <xf numFmtId="180" fontId="11" fillId="2" borderId="3" xfId="2" applyNumberFormat="1" applyFont="1" applyFill="1" applyBorder="1">
      <alignment vertical="center"/>
    </xf>
    <xf numFmtId="0" fontId="7" fillId="2" borderId="16" xfId="2" applyFont="1" applyFill="1" applyBorder="1" applyAlignment="1">
      <alignment horizontal="center" vertical="center"/>
    </xf>
    <xf numFmtId="0" fontId="11" fillId="2" borderId="12" xfId="2" applyFont="1" applyFill="1" applyBorder="1">
      <alignment vertical="center"/>
    </xf>
    <xf numFmtId="0" fontId="7" fillId="2" borderId="12" xfId="2" applyFont="1" applyFill="1" applyBorder="1">
      <alignment vertical="center"/>
    </xf>
    <xf numFmtId="179" fontId="11" fillId="2" borderId="6" xfId="2" applyNumberFormat="1" applyFont="1" applyFill="1" applyBorder="1">
      <alignment vertical="center"/>
    </xf>
    <xf numFmtId="0" fontId="7" fillId="2" borderId="6" xfId="2" applyFont="1" applyFill="1" applyBorder="1">
      <alignment vertical="center"/>
    </xf>
    <xf numFmtId="0" fontId="18" fillId="2" borderId="0" xfId="1" applyFont="1" applyFill="1" applyBorder="1" applyAlignment="1">
      <alignment horizontal="center" vertical="center"/>
    </xf>
    <xf numFmtId="0" fontId="1" fillId="2" borderId="0" xfId="1" applyFont="1" applyFill="1" applyAlignment="1">
      <alignment vertical="center"/>
    </xf>
    <xf numFmtId="176" fontId="18" fillId="2" borderId="0" xfId="1" applyNumberFormat="1" applyFont="1" applyFill="1" applyBorder="1" applyAlignment="1">
      <alignment horizontal="center" vertical="center"/>
    </xf>
    <xf numFmtId="0" fontId="14" fillId="2" borderId="10" xfId="2" applyFont="1" applyFill="1" applyBorder="1" applyAlignment="1">
      <alignment vertical="center"/>
    </xf>
    <xf numFmtId="0" fontId="7" fillId="2" borderId="0" xfId="2" applyFont="1" applyFill="1" applyBorder="1">
      <alignment vertical="center"/>
    </xf>
    <xf numFmtId="0" fontId="18" fillId="2" borderId="0" xfId="1" applyFont="1" applyFill="1" applyBorder="1" applyAlignment="1">
      <alignment horizontal="left" vertical="center"/>
    </xf>
    <xf numFmtId="0" fontId="17" fillId="2" borderId="0" xfId="1" applyFont="1" applyFill="1" applyAlignment="1">
      <alignment vertical="center"/>
    </xf>
    <xf numFmtId="0" fontId="7" fillId="2" borderId="0" xfId="2" applyFont="1" applyFill="1" applyAlignment="1">
      <alignment horizontal="right" vertical="center"/>
    </xf>
    <xf numFmtId="0" fontId="10" fillId="2" borderId="12" xfId="2" applyFont="1" applyFill="1" applyBorder="1" applyAlignment="1">
      <alignment horizontal="center" vertical="center" textRotation="255"/>
    </xf>
    <xf numFmtId="0" fontId="10" fillId="2" borderId="1" xfId="2" applyFont="1" applyFill="1" applyBorder="1" applyAlignment="1">
      <alignment horizontal="center" vertical="center" textRotation="255"/>
    </xf>
    <xf numFmtId="0" fontId="10" fillId="2" borderId="6" xfId="2" applyFont="1" applyFill="1" applyBorder="1" applyAlignment="1">
      <alignment horizontal="center" vertical="center" textRotation="255"/>
    </xf>
    <xf numFmtId="0" fontId="10" fillId="2" borderId="9" xfId="2" applyFont="1" applyFill="1" applyBorder="1" applyAlignment="1">
      <alignment horizontal="center" vertical="center" textRotation="255"/>
    </xf>
    <xf numFmtId="0" fontId="10" fillId="2" borderId="13" xfId="2" applyFont="1" applyFill="1" applyBorder="1" applyAlignment="1">
      <alignment horizontal="center" vertical="center" textRotation="255"/>
    </xf>
    <xf numFmtId="0" fontId="10" fillId="2" borderId="7" xfId="2" applyFont="1" applyFill="1" applyBorder="1" applyAlignment="1">
      <alignment horizontal="center" vertical="center" textRotation="255"/>
    </xf>
    <xf numFmtId="0" fontId="10" fillId="2" borderId="15" xfId="2" applyFont="1" applyFill="1" applyBorder="1" applyAlignment="1">
      <alignment horizontal="center" vertical="center" textRotation="255"/>
    </xf>
    <xf numFmtId="0" fontId="13" fillId="2" borderId="16" xfId="2" applyFont="1" applyFill="1" applyBorder="1" applyAlignment="1">
      <alignment horizontal="center" vertical="center"/>
    </xf>
    <xf numFmtId="0" fontId="10" fillId="2" borderId="16" xfId="2" applyFont="1" applyFill="1" applyBorder="1" applyAlignment="1">
      <alignment horizontal="center" vertical="center" textRotation="255"/>
    </xf>
    <xf numFmtId="0" fontId="7" fillId="2" borderId="15" xfId="2" applyFont="1" applyFill="1" applyBorder="1" applyAlignment="1">
      <alignment horizontal="center" vertical="center"/>
    </xf>
    <xf numFmtId="0" fontId="7" fillId="2" borderId="16" xfId="2" applyFont="1" applyFill="1" applyBorder="1" applyAlignment="1">
      <alignment horizontal="center" vertical="center"/>
    </xf>
    <xf numFmtId="0" fontId="10" fillId="2" borderId="9" xfId="2" applyFont="1" applyFill="1" applyBorder="1" applyAlignment="1">
      <alignment horizontal="center" vertical="center" wrapText="1"/>
    </xf>
    <xf numFmtId="0" fontId="10" fillId="2" borderId="10" xfId="2" applyFont="1" applyFill="1" applyBorder="1" applyAlignment="1">
      <alignment horizontal="center" vertical="center"/>
    </xf>
    <xf numFmtId="0" fontId="10" fillId="2" borderId="13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/>
    </xf>
    <xf numFmtId="0" fontId="10" fillId="2" borderId="7" xfId="2" applyFont="1" applyFill="1" applyBorder="1" applyAlignment="1">
      <alignment horizontal="center" vertical="center"/>
    </xf>
    <xf numFmtId="0" fontId="10" fillId="2" borderId="8" xfId="2" applyFont="1" applyFill="1" applyBorder="1" applyAlignment="1">
      <alignment horizontal="center" vertical="center"/>
    </xf>
    <xf numFmtId="0" fontId="7" fillId="2" borderId="4" xfId="2" applyFont="1" applyFill="1" applyBorder="1" applyAlignment="1">
      <alignment horizontal="center" vertical="center"/>
    </xf>
    <xf numFmtId="0" fontId="7" fillId="2" borderId="12" xfId="2" applyFont="1" applyFill="1" applyBorder="1" applyAlignment="1">
      <alignment horizontal="center" vertical="center" textRotation="255"/>
    </xf>
    <xf numFmtId="0" fontId="7" fillId="2" borderId="1" xfId="2" applyFont="1" applyFill="1" applyBorder="1" applyAlignment="1">
      <alignment horizontal="center" vertical="center" textRotation="255"/>
    </xf>
    <xf numFmtId="0" fontId="7" fillId="2" borderId="7" xfId="2" applyFont="1" applyFill="1" applyBorder="1" applyAlignment="1">
      <alignment horizontal="center" vertical="center" textRotation="255"/>
    </xf>
    <xf numFmtId="0" fontId="10" fillId="2" borderId="15" xfId="2" applyFont="1" applyFill="1" applyBorder="1" applyAlignment="1">
      <alignment horizontal="center" vertical="center"/>
    </xf>
    <xf numFmtId="0" fontId="10" fillId="2" borderId="16" xfId="2" applyFont="1" applyFill="1" applyBorder="1" applyAlignment="1">
      <alignment horizontal="center" vertical="center"/>
    </xf>
    <xf numFmtId="0" fontId="10" fillId="2" borderId="4" xfId="2" applyFont="1" applyFill="1" applyBorder="1" applyAlignment="1">
      <alignment horizontal="center" vertical="center"/>
    </xf>
    <xf numFmtId="0" fontId="10" fillId="2" borderId="4" xfId="2" applyFont="1" applyFill="1" applyBorder="1" applyAlignment="1">
      <alignment horizontal="center" vertical="center" wrapText="1"/>
    </xf>
    <xf numFmtId="178" fontId="15" fillId="2" borderId="0" xfId="1" applyNumberFormat="1" applyFont="1" applyFill="1" applyBorder="1" applyAlignment="1">
      <alignment horizontal="right" vertical="center"/>
    </xf>
    <xf numFmtId="0" fontId="10" fillId="2" borderId="4" xfId="2" applyFont="1" applyFill="1" applyBorder="1" applyAlignment="1">
      <alignment horizontal="center" vertical="center" shrinkToFit="1"/>
    </xf>
    <xf numFmtId="0" fontId="10" fillId="2" borderId="12" xfId="2" applyFont="1" applyFill="1" applyBorder="1" applyAlignment="1">
      <alignment horizontal="center" vertical="center" shrinkToFit="1"/>
    </xf>
    <xf numFmtId="0" fontId="10" fillId="2" borderId="1" xfId="2" applyFont="1" applyFill="1" applyBorder="1" applyAlignment="1">
      <alignment horizontal="center" vertical="center" shrinkToFit="1"/>
    </xf>
    <xf numFmtId="0" fontId="10" fillId="2" borderId="6" xfId="2" applyFont="1" applyFill="1" applyBorder="1" applyAlignment="1">
      <alignment horizontal="center" vertical="center" shrinkToFit="1"/>
    </xf>
    <xf numFmtId="0" fontId="10" fillId="2" borderId="14" xfId="2" applyFont="1" applyFill="1" applyBorder="1" applyAlignment="1">
      <alignment horizontal="distributed" vertical="center" justifyLastLine="1"/>
    </xf>
    <xf numFmtId="0" fontId="10" fillId="2" borderId="15" xfId="2" applyFont="1" applyFill="1" applyBorder="1" applyAlignment="1">
      <alignment horizontal="distributed" vertical="center" justifyLastLine="1"/>
    </xf>
    <xf numFmtId="0" fontId="10" fillId="2" borderId="16" xfId="2" applyFont="1" applyFill="1" applyBorder="1" applyAlignment="1">
      <alignment horizontal="distributed" vertical="center" justifyLastLine="1"/>
    </xf>
  </cellXfs>
  <cellStyles count="6">
    <cellStyle name="桁区切り 2" xfId="5"/>
    <cellStyle name="標準" xfId="0" builtinId="0"/>
    <cellStyle name="標準 2" xfId="2"/>
    <cellStyle name="標準 2 2" xfId="4"/>
    <cellStyle name="標準 3" xfId="3"/>
    <cellStyle name="標準_いも進捗状況（事務所打合せ用）19.7.19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M166"/>
  <sheetViews>
    <sheetView showZeros="0" tabSelected="1" view="pageBreakPreview" topLeftCell="B1" zoomScale="80" zoomScaleNormal="100" zoomScaleSheetLayoutView="80" workbookViewId="0">
      <selection activeCell="H4" sqref="H4"/>
    </sheetView>
  </sheetViews>
  <sheetFormatPr defaultRowHeight="17.25"/>
  <cols>
    <col min="1" max="1" width="0.75" style="1" hidden="1" customWidth="1"/>
    <col min="2" max="5" width="5.875" style="1" customWidth="1"/>
    <col min="6" max="6" width="7" style="1" customWidth="1"/>
    <col min="7" max="11" width="12.875" style="1" customWidth="1"/>
    <col min="12" max="12" width="11.125" style="1" customWidth="1"/>
    <col min="13" max="13" width="9.625" style="1" bestFit="1" customWidth="1"/>
    <col min="14" max="16384" width="9" style="1"/>
  </cols>
  <sheetData>
    <row r="1" spans="2:13">
      <c r="B1" s="1" t="s">
        <v>54</v>
      </c>
      <c r="M1" s="2"/>
    </row>
    <row r="2" spans="2:13">
      <c r="J2" s="3"/>
      <c r="K2" s="4" t="s">
        <v>47</v>
      </c>
      <c r="L2" s="3"/>
      <c r="M2" s="2"/>
    </row>
    <row r="3" spans="2:13">
      <c r="J3" s="63">
        <v>42643</v>
      </c>
      <c r="K3" s="63"/>
      <c r="L3" s="5" t="s">
        <v>0</v>
      </c>
    </row>
    <row r="4" spans="2:13">
      <c r="J4" s="6"/>
      <c r="K4" s="7" t="s">
        <v>1</v>
      </c>
      <c r="L4" s="7"/>
    </row>
    <row r="5" spans="2:13">
      <c r="B5" s="64" t="s">
        <v>2</v>
      </c>
      <c r="C5" s="64" t="s">
        <v>3</v>
      </c>
      <c r="D5" s="64" t="s">
        <v>4</v>
      </c>
      <c r="E5" s="64" t="s">
        <v>5</v>
      </c>
      <c r="F5" s="65" t="s">
        <v>6</v>
      </c>
      <c r="G5" s="68" t="s">
        <v>39</v>
      </c>
      <c r="H5" s="69"/>
      <c r="I5" s="69"/>
      <c r="J5" s="70"/>
      <c r="K5" s="61" t="s">
        <v>7</v>
      </c>
      <c r="L5" s="61" t="s">
        <v>8</v>
      </c>
    </row>
    <row r="6" spans="2:13">
      <c r="B6" s="64"/>
      <c r="C6" s="64"/>
      <c r="D6" s="64"/>
      <c r="E6" s="64"/>
      <c r="F6" s="66"/>
      <c r="G6" s="62" t="s">
        <v>40</v>
      </c>
      <c r="H6" s="62" t="s">
        <v>41</v>
      </c>
      <c r="I6" s="62" t="s">
        <v>42</v>
      </c>
      <c r="J6" s="61" t="s">
        <v>43</v>
      </c>
      <c r="K6" s="61"/>
      <c r="L6" s="61"/>
    </row>
    <row r="7" spans="2:13">
      <c r="B7" s="64"/>
      <c r="C7" s="64"/>
      <c r="D7" s="64"/>
      <c r="E7" s="64"/>
      <c r="F7" s="67"/>
      <c r="G7" s="61"/>
      <c r="H7" s="61"/>
      <c r="I7" s="61"/>
      <c r="J7" s="61"/>
      <c r="K7" s="61"/>
      <c r="L7" s="61"/>
    </row>
    <row r="8" spans="2:13" ht="17.25" customHeight="1">
      <c r="B8" s="38" t="s">
        <v>44</v>
      </c>
      <c r="C8" s="38" t="s">
        <v>9</v>
      </c>
      <c r="D8" s="38" t="s">
        <v>10</v>
      </c>
      <c r="E8" s="41" t="s">
        <v>11</v>
      </c>
      <c r="F8" s="8" t="s">
        <v>12</v>
      </c>
      <c r="G8" s="9">
        <v>8</v>
      </c>
      <c r="H8" s="9">
        <v>11</v>
      </c>
      <c r="I8" s="9">
        <v>18</v>
      </c>
      <c r="J8" s="9">
        <v>37</v>
      </c>
      <c r="K8" s="9">
        <f>SUM(G8:J8)</f>
        <v>74</v>
      </c>
      <c r="L8" s="9"/>
    </row>
    <row r="9" spans="2:13">
      <c r="B9" s="39"/>
      <c r="C9" s="39"/>
      <c r="D9" s="39"/>
      <c r="E9" s="42"/>
      <c r="F9" s="10" t="s">
        <v>13</v>
      </c>
      <c r="G9" s="11"/>
      <c r="H9" s="11"/>
      <c r="I9" s="11"/>
      <c r="J9" s="11">
        <v>24</v>
      </c>
      <c r="K9" s="11">
        <f t="shared" ref="K9:K11" si="0">SUM(G9:J9)</f>
        <v>24</v>
      </c>
      <c r="L9" s="11"/>
    </row>
    <row r="10" spans="2:13">
      <c r="B10" s="39"/>
      <c r="C10" s="39"/>
      <c r="D10" s="39"/>
      <c r="E10" s="42"/>
      <c r="F10" s="10" t="s">
        <v>14</v>
      </c>
      <c r="G10" s="11">
        <v>59</v>
      </c>
      <c r="H10" s="11">
        <v>53</v>
      </c>
      <c r="I10" s="11">
        <v>56</v>
      </c>
      <c r="J10" s="11">
        <v>23</v>
      </c>
      <c r="K10" s="11">
        <f t="shared" si="0"/>
        <v>191</v>
      </c>
      <c r="L10" s="11"/>
    </row>
    <row r="11" spans="2:13">
      <c r="B11" s="39"/>
      <c r="C11" s="39"/>
      <c r="D11" s="39"/>
      <c r="E11" s="42"/>
      <c r="F11" s="10" t="s">
        <v>15</v>
      </c>
      <c r="G11" s="11">
        <v>62</v>
      </c>
      <c r="H11" s="11">
        <v>83</v>
      </c>
      <c r="I11" s="11">
        <v>174</v>
      </c>
      <c r="J11" s="11">
        <v>124</v>
      </c>
      <c r="K11" s="11">
        <f t="shared" si="0"/>
        <v>443</v>
      </c>
      <c r="L11" s="11"/>
      <c r="M11" s="12"/>
    </row>
    <row r="12" spans="2:13">
      <c r="B12" s="39"/>
      <c r="C12" s="39"/>
      <c r="D12" s="39"/>
      <c r="E12" s="43"/>
      <c r="F12" s="13" t="s">
        <v>16</v>
      </c>
      <c r="G12" s="14">
        <f>SUM(G8:G11)</f>
        <v>129</v>
      </c>
      <c r="H12" s="14">
        <f>SUM(H8:H11)</f>
        <v>147</v>
      </c>
      <c r="I12" s="14">
        <f>SUM(I8:I11)</f>
        <v>248</v>
      </c>
      <c r="J12" s="14">
        <f>SUM(J8:J11)</f>
        <v>208</v>
      </c>
      <c r="K12" s="14">
        <f>SUM(K8:K11)</f>
        <v>732</v>
      </c>
      <c r="L12" s="14"/>
    </row>
    <row r="13" spans="2:13">
      <c r="B13" s="39"/>
      <c r="C13" s="39"/>
      <c r="D13" s="39"/>
      <c r="E13" s="41" t="s">
        <v>17</v>
      </c>
      <c r="F13" s="8" t="s">
        <v>12</v>
      </c>
      <c r="G13" s="9">
        <v>1</v>
      </c>
      <c r="H13" s="9">
        <v>6</v>
      </c>
      <c r="I13" s="9">
        <v>11</v>
      </c>
      <c r="J13" s="9">
        <v>100</v>
      </c>
      <c r="K13" s="9">
        <f>SUM(G13:J13)</f>
        <v>118</v>
      </c>
      <c r="L13" s="9"/>
    </row>
    <row r="14" spans="2:13">
      <c r="B14" s="39"/>
      <c r="C14" s="39"/>
      <c r="D14" s="39"/>
      <c r="E14" s="42"/>
      <c r="F14" s="10" t="s">
        <v>13</v>
      </c>
      <c r="G14" s="11"/>
      <c r="H14" s="11"/>
      <c r="I14" s="11"/>
      <c r="J14" s="11">
        <v>31</v>
      </c>
      <c r="K14" s="11">
        <f t="shared" ref="K14:K16" si="1">SUM(G14:J14)</f>
        <v>31</v>
      </c>
      <c r="L14" s="11"/>
    </row>
    <row r="15" spans="2:13">
      <c r="B15" s="39"/>
      <c r="C15" s="39"/>
      <c r="D15" s="39"/>
      <c r="E15" s="42"/>
      <c r="F15" s="10" t="s">
        <v>14</v>
      </c>
      <c r="G15" s="11">
        <v>12</v>
      </c>
      <c r="H15" s="11">
        <v>12</v>
      </c>
      <c r="I15" s="11">
        <v>24</v>
      </c>
      <c r="J15" s="11">
        <v>53</v>
      </c>
      <c r="K15" s="11">
        <f t="shared" si="1"/>
        <v>101</v>
      </c>
      <c r="L15" s="11"/>
    </row>
    <row r="16" spans="2:13">
      <c r="B16" s="39"/>
      <c r="C16" s="39"/>
      <c r="D16" s="39"/>
      <c r="E16" s="42"/>
      <c r="F16" s="10" t="s">
        <v>15</v>
      </c>
      <c r="G16" s="11">
        <v>44</v>
      </c>
      <c r="H16" s="11">
        <v>72</v>
      </c>
      <c r="I16" s="11">
        <v>268</v>
      </c>
      <c r="J16" s="11">
        <v>333</v>
      </c>
      <c r="K16" s="11">
        <f t="shared" si="1"/>
        <v>717</v>
      </c>
      <c r="L16" s="11"/>
    </row>
    <row r="17" spans="2:12">
      <c r="B17" s="39"/>
      <c r="C17" s="39"/>
      <c r="D17" s="39"/>
      <c r="E17" s="43"/>
      <c r="F17" s="13" t="s">
        <v>16</v>
      </c>
      <c r="G17" s="14">
        <f>SUM(G13:G16)</f>
        <v>57</v>
      </c>
      <c r="H17" s="14">
        <f>SUM(H13:H16)</f>
        <v>90</v>
      </c>
      <c r="I17" s="14">
        <f>SUM(I13:I16)</f>
        <v>303</v>
      </c>
      <c r="J17" s="14">
        <f>SUM(J13:J16)</f>
        <v>517</v>
      </c>
      <c r="K17" s="14">
        <f>SUM(K13:K16)</f>
        <v>967</v>
      </c>
      <c r="L17" s="14"/>
    </row>
    <row r="18" spans="2:12">
      <c r="B18" s="39"/>
      <c r="C18" s="39"/>
      <c r="D18" s="39"/>
      <c r="E18" s="41" t="s">
        <v>18</v>
      </c>
      <c r="F18" s="8" t="s">
        <v>12</v>
      </c>
      <c r="G18" s="9">
        <v>3</v>
      </c>
      <c r="H18" s="9">
        <v>3</v>
      </c>
      <c r="I18" s="9">
        <v>12</v>
      </c>
      <c r="J18" s="9">
        <v>40</v>
      </c>
      <c r="K18" s="9">
        <f>SUM(G18:J18)</f>
        <v>58</v>
      </c>
      <c r="L18" s="9"/>
    </row>
    <row r="19" spans="2:12">
      <c r="B19" s="39"/>
      <c r="C19" s="39"/>
      <c r="D19" s="39"/>
      <c r="E19" s="42"/>
      <c r="F19" s="10" t="s">
        <v>13</v>
      </c>
      <c r="G19" s="11"/>
      <c r="H19" s="11"/>
      <c r="I19" s="11"/>
      <c r="J19" s="11">
        <v>11</v>
      </c>
      <c r="K19" s="11">
        <f t="shared" ref="K19:K21" si="2">SUM(G19:J19)</f>
        <v>11</v>
      </c>
      <c r="L19" s="11"/>
    </row>
    <row r="20" spans="2:12">
      <c r="B20" s="39"/>
      <c r="C20" s="39"/>
      <c r="D20" s="39"/>
      <c r="E20" s="42"/>
      <c r="F20" s="10" t="s">
        <v>14</v>
      </c>
      <c r="G20" s="11">
        <v>7</v>
      </c>
      <c r="H20" s="11">
        <v>9</v>
      </c>
      <c r="I20" s="11">
        <v>16</v>
      </c>
      <c r="J20" s="11">
        <v>26</v>
      </c>
      <c r="K20" s="11">
        <f t="shared" si="2"/>
        <v>58</v>
      </c>
      <c r="L20" s="11"/>
    </row>
    <row r="21" spans="2:12">
      <c r="B21" s="39"/>
      <c r="C21" s="39"/>
      <c r="D21" s="39"/>
      <c r="E21" s="42"/>
      <c r="F21" s="10" t="s">
        <v>15</v>
      </c>
      <c r="G21" s="11">
        <v>21</v>
      </c>
      <c r="H21" s="11">
        <v>33</v>
      </c>
      <c r="I21" s="11">
        <v>79</v>
      </c>
      <c r="J21" s="11">
        <v>64</v>
      </c>
      <c r="K21" s="11">
        <f t="shared" si="2"/>
        <v>197</v>
      </c>
      <c r="L21" s="11"/>
    </row>
    <row r="22" spans="2:12">
      <c r="B22" s="39"/>
      <c r="C22" s="39"/>
      <c r="D22" s="39"/>
      <c r="E22" s="42"/>
      <c r="F22" s="15" t="s">
        <v>16</v>
      </c>
      <c r="G22" s="14">
        <f>SUM(G18:G21)</f>
        <v>31</v>
      </c>
      <c r="H22" s="14">
        <f>SUM(H18:H21)</f>
        <v>45</v>
      </c>
      <c r="I22" s="14">
        <f>SUM(I18:I21)</f>
        <v>107</v>
      </c>
      <c r="J22" s="14">
        <f>SUM(J18:J21)</f>
        <v>141</v>
      </c>
      <c r="K22" s="14">
        <f>SUM(K18:K21)</f>
        <v>324</v>
      </c>
      <c r="L22" s="14"/>
    </row>
    <row r="23" spans="2:12">
      <c r="B23" s="39"/>
      <c r="C23" s="43"/>
      <c r="D23" s="44"/>
      <c r="E23" s="44"/>
      <c r="F23" s="46"/>
      <c r="G23" s="16">
        <f>SUM(G22,G17,G12)</f>
        <v>217</v>
      </c>
      <c r="H23" s="16">
        <f>SUM(H22,H17,H12)</f>
        <v>282</v>
      </c>
      <c r="I23" s="16">
        <f>SUM(I22,I17,I12)</f>
        <v>658</v>
      </c>
      <c r="J23" s="16">
        <f>SUM(J22,J17,J12)</f>
        <v>866</v>
      </c>
      <c r="K23" s="16">
        <f>SUM(K22,K17,K12)</f>
        <v>2023</v>
      </c>
      <c r="L23" s="16"/>
    </row>
    <row r="24" spans="2:12" ht="17.25" customHeight="1">
      <c r="B24" s="39"/>
      <c r="C24" s="38" t="s">
        <v>19</v>
      </c>
      <c r="D24" s="41" t="s">
        <v>20</v>
      </c>
      <c r="E24" s="41" t="s">
        <v>21</v>
      </c>
      <c r="F24" s="8" t="s">
        <v>12</v>
      </c>
      <c r="G24" s="9"/>
      <c r="H24" s="9">
        <v>1</v>
      </c>
      <c r="I24" s="9"/>
      <c r="J24" s="9">
        <v>31</v>
      </c>
      <c r="K24" s="9">
        <f>SUM(G24:J24)</f>
        <v>32</v>
      </c>
      <c r="L24" s="9"/>
    </row>
    <row r="25" spans="2:12">
      <c r="B25" s="39"/>
      <c r="C25" s="39"/>
      <c r="D25" s="42"/>
      <c r="E25" s="42"/>
      <c r="F25" s="10" t="s">
        <v>13</v>
      </c>
      <c r="G25" s="11"/>
      <c r="H25" s="11"/>
      <c r="I25" s="11"/>
      <c r="J25" s="11">
        <v>6</v>
      </c>
      <c r="K25" s="11">
        <f t="shared" ref="K25:K27" si="3">SUM(G25:J25)</f>
        <v>6</v>
      </c>
      <c r="L25" s="11"/>
    </row>
    <row r="26" spans="2:12">
      <c r="B26" s="39"/>
      <c r="C26" s="39"/>
      <c r="D26" s="42"/>
      <c r="E26" s="42"/>
      <c r="F26" s="10" t="s">
        <v>14</v>
      </c>
      <c r="G26" s="11"/>
      <c r="H26" s="11"/>
      <c r="I26" s="11"/>
      <c r="J26" s="11"/>
      <c r="K26" s="11">
        <f t="shared" si="3"/>
        <v>0</v>
      </c>
      <c r="L26" s="11"/>
    </row>
    <row r="27" spans="2:12">
      <c r="B27" s="39"/>
      <c r="C27" s="39"/>
      <c r="D27" s="42"/>
      <c r="E27" s="42"/>
      <c r="F27" s="10" t="s">
        <v>15</v>
      </c>
      <c r="G27" s="11">
        <v>80</v>
      </c>
      <c r="H27" s="11">
        <v>62</v>
      </c>
      <c r="I27" s="11">
        <v>85</v>
      </c>
      <c r="J27" s="11">
        <v>125</v>
      </c>
      <c r="K27" s="11">
        <f t="shared" si="3"/>
        <v>352</v>
      </c>
      <c r="L27" s="11"/>
    </row>
    <row r="28" spans="2:12">
      <c r="B28" s="39"/>
      <c r="C28" s="39"/>
      <c r="D28" s="42"/>
      <c r="E28" s="43"/>
      <c r="F28" s="13" t="s">
        <v>16</v>
      </c>
      <c r="G28" s="14">
        <f>SUM(G24:G27)</f>
        <v>80</v>
      </c>
      <c r="H28" s="14">
        <f>SUM(H24:H27)</f>
        <v>63</v>
      </c>
      <c r="I28" s="14">
        <f>SUM(I24:I27)</f>
        <v>85</v>
      </c>
      <c r="J28" s="14">
        <f>SUM(J24:J27)</f>
        <v>162</v>
      </c>
      <c r="K28" s="14">
        <f>SUM(K24:K27)</f>
        <v>390</v>
      </c>
      <c r="L28" s="14"/>
    </row>
    <row r="29" spans="2:12">
      <c r="B29" s="39"/>
      <c r="C29" s="39"/>
      <c r="D29" s="42"/>
      <c r="E29" s="41" t="s">
        <v>22</v>
      </c>
      <c r="F29" s="8" t="s">
        <v>12</v>
      </c>
      <c r="G29" s="17">
        <v>1</v>
      </c>
      <c r="H29" s="17"/>
      <c r="I29" s="17"/>
      <c r="J29" s="17">
        <v>2</v>
      </c>
      <c r="K29" s="17">
        <f>SUM(G29:J29)</f>
        <v>3</v>
      </c>
      <c r="L29" s="9"/>
    </row>
    <row r="30" spans="2:12">
      <c r="B30" s="39"/>
      <c r="C30" s="39"/>
      <c r="D30" s="42"/>
      <c r="E30" s="42"/>
      <c r="F30" s="10" t="s">
        <v>13</v>
      </c>
      <c r="G30" s="18"/>
      <c r="H30" s="18"/>
      <c r="I30" s="18"/>
      <c r="J30" s="18">
        <v>1</v>
      </c>
      <c r="K30" s="18">
        <f t="shared" ref="K30:K32" si="4">SUM(G30:J30)</f>
        <v>1</v>
      </c>
      <c r="L30" s="11"/>
    </row>
    <row r="31" spans="2:12">
      <c r="B31" s="39"/>
      <c r="C31" s="39"/>
      <c r="D31" s="42"/>
      <c r="E31" s="42"/>
      <c r="F31" s="10" t="s">
        <v>14</v>
      </c>
      <c r="G31" s="18"/>
      <c r="H31" s="18"/>
      <c r="I31" s="18"/>
      <c r="J31" s="18"/>
      <c r="K31" s="18">
        <f t="shared" si="4"/>
        <v>0</v>
      </c>
      <c r="L31" s="11"/>
    </row>
    <row r="32" spans="2:12">
      <c r="B32" s="39"/>
      <c r="C32" s="39"/>
      <c r="D32" s="42"/>
      <c r="E32" s="42"/>
      <c r="F32" s="10" t="s">
        <v>15</v>
      </c>
      <c r="G32" s="18">
        <v>27</v>
      </c>
      <c r="H32" s="18">
        <v>18</v>
      </c>
      <c r="I32" s="18">
        <v>16</v>
      </c>
      <c r="J32" s="18">
        <v>7</v>
      </c>
      <c r="K32" s="18">
        <f t="shared" si="4"/>
        <v>68</v>
      </c>
      <c r="L32" s="11"/>
    </row>
    <row r="33" spans="2:12">
      <c r="B33" s="39"/>
      <c r="C33" s="39"/>
      <c r="D33" s="42"/>
      <c r="E33" s="43"/>
      <c r="F33" s="13" t="s">
        <v>16</v>
      </c>
      <c r="G33" s="19">
        <f>SUM(G29:G32)</f>
        <v>28</v>
      </c>
      <c r="H33" s="19">
        <f>SUM(H29:H32)</f>
        <v>18</v>
      </c>
      <c r="I33" s="19">
        <f>SUM(I29:I32)</f>
        <v>16</v>
      </c>
      <c r="J33" s="19">
        <f>SUM(J29:J32)</f>
        <v>10</v>
      </c>
      <c r="K33" s="19">
        <f>SUM(K29:K32)</f>
        <v>72</v>
      </c>
      <c r="L33" s="14"/>
    </row>
    <row r="34" spans="2:12" ht="17.25" hidden="1" customHeight="1">
      <c r="B34" s="39"/>
      <c r="C34" s="39"/>
      <c r="D34" s="42"/>
      <c r="E34" s="41" t="s">
        <v>23</v>
      </c>
      <c r="F34" s="8" t="s">
        <v>12</v>
      </c>
      <c r="G34" s="9"/>
      <c r="H34" s="9"/>
      <c r="I34" s="9"/>
      <c r="J34" s="9"/>
      <c r="K34" s="9">
        <f>SUM(G34:J34)</f>
        <v>0</v>
      </c>
      <c r="L34" s="9"/>
    </row>
    <row r="35" spans="2:12" ht="17.25" hidden="1" customHeight="1">
      <c r="B35" s="39"/>
      <c r="C35" s="39"/>
      <c r="D35" s="42"/>
      <c r="E35" s="42"/>
      <c r="F35" s="10" t="s">
        <v>13</v>
      </c>
      <c r="G35" s="11"/>
      <c r="H35" s="11"/>
      <c r="I35" s="11"/>
      <c r="J35" s="11"/>
      <c r="K35" s="11">
        <f t="shared" ref="K35:K37" si="5">SUM(G35:J35)</f>
        <v>0</v>
      </c>
      <c r="L35" s="11"/>
    </row>
    <row r="36" spans="2:12" ht="17.25" hidden="1" customHeight="1">
      <c r="B36" s="39"/>
      <c r="C36" s="39"/>
      <c r="D36" s="42"/>
      <c r="E36" s="42"/>
      <c r="F36" s="10" t="s">
        <v>14</v>
      </c>
      <c r="G36" s="11"/>
      <c r="H36" s="11"/>
      <c r="I36" s="11"/>
      <c r="J36" s="11"/>
      <c r="K36" s="11">
        <f t="shared" si="5"/>
        <v>0</v>
      </c>
      <c r="L36" s="11"/>
    </row>
    <row r="37" spans="2:12" ht="17.25" hidden="1" customHeight="1">
      <c r="B37" s="39"/>
      <c r="C37" s="39"/>
      <c r="D37" s="42"/>
      <c r="E37" s="42"/>
      <c r="F37" s="10" t="s">
        <v>15</v>
      </c>
      <c r="G37" s="11"/>
      <c r="H37" s="11"/>
      <c r="I37" s="11"/>
      <c r="J37" s="11"/>
      <c r="K37" s="11">
        <f t="shared" si="5"/>
        <v>0</v>
      </c>
      <c r="L37" s="11"/>
    </row>
    <row r="38" spans="2:12" ht="17.25" hidden="1" customHeight="1">
      <c r="B38" s="39"/>
      <c r="C38" s="39"/>
      <c r="D38" s="42"/>
      <c r="E38" s="43"/>
      <c r="F38" s="13" t="s">
        <v>16</v>
      </c>
      <c r="G38" s="14">
        <f>SUM(G34:G37)</f>
        <v>0</v>
      </c>
      <c r="H38" s="14">
        <f>SUM(H34:H37)</f>
        <v>0</v>
      </c>
      <c r="I38" s="14">
        <f>SUM(I34:I37)</f>
        <v>0</v>
      </c>
      <c r="J38" s="14">
        <f>SUM(J34:J37)</f>
        <v>0</v>
      </c>
      <c r="K38" s="14">
        <f>SUM(K34:K37)</f>
        <v>0</v>
      </c>
      <c r="L38" s="14"/>
    </row>
    <row r="39" spans="2:12">
      <c r="B39" s="39"/>
      <c r="C39" s="39"/>
      <c r="D39" s="43"/>
      <c r="E39" s="44"/>
      <c r="F39" s="46"/>
      <c r="G39" s="16">
        <f>SUM(G38,G33,G28)</f>
        <v>108</v>
      </c>
      <c r="H39" s="16">
        <f t="shared" ref="H39:K39" si="6">SUM(H38,H33,H28)</f>
        <v>81</v>
      </c>
      <c r="I39" s="16">
        <f t="shared" si="6"/>
        <v>101</v>
      </c>
      <c r="J39" s="16">
        <f t="shared" si="6"/>
        <v>172</v>
      </c>
      <c r="K39" s="16">
        <f t="shared" si="6"/>
        <v>462</v>
      </c>
      <c r="L39" s="16"/>
    </row>
    <row r="40" spans="2:12" ht="17.25" customHeight="1">
      <c r="B40" s="39"/>
      <c r="C40" s="39"/>
      <c r="D40" s="56" t="s">
        <v>24</v>
      </c>
      <c r="E40" s="38" t="s">
        <v>25</v>
      </c>
      <c r="F40" s="8" t="s">
        <v>12</v>
      </c>
      <c r="G40" s="9">
        <v>1</v>
      </c>
      <c r="H40" s="9"/>
      <c r="I40" s="9">
        <v>3</v>
      </c>
      <c r="J40" s="9">
        <v>83</v>
      </c>
      <c r="K40" s="9">
        <f>SUM(G40:J40)</f>
        <v>87</v>
      </c>
      <c r="L40" s="9"/>
    </row>
    <row r="41" spans="2:12">
      <c r="B41" s="39"/>
      <c r="C41" s="39"/>
      <c r="D41" s="57"/>
      <c r="E41" s="39"/>
      <c r="F41" s="10" t="s">
        <v>13</v>
      </c>
      <c r="G41" s="11"/>
      <c r="H41" s="11"/>
      <c r="I41" s="11">
        <v>1</v>
      </c>
      <c r="J41" s="11">
        <v>43</v>
      </c>
      <c r="K41" s="11">
        <f t="shared" ref="K41:K43" si="7">SUM(G41:J41)</f>
        <v>44</v>
      </c>
      <c r="L41" s="11"/>
    </row>
    <row r="42" spans="2:12">
      <c r="B42" s="39"/>
      <c r="C42" s="39"/>
      <c r="D42" s="57"/>
      <c r="E42" s="39"/>
      <c r="F42" s="10" t="s">
        <v>14</v>
      </c>
      <c r="G42" s="11"/>
      <c r="H42" s="11">
        <v>3</v>
      </c>
      <c r="I42" s="11">
        <v>2</v>
      </c>
      <c r="J42" s="11">
        <v>23</v>
      </c>
      <c r="K42" s="11">
        <f t="shared" si="7"/>
        <v>28</v>
      </c>
      <c r="L42" s="11"/>
    </row>
    <row r="43" spans="2:12">
      <c r="B43" s="39"/>
      <c r="C43" s="39"/>
      <c r="D43" s="57"/>
      <c r="E43" s="39"/>
      <c r="F43" s="10" t="s">
        <v>15</v>
      </c>
      <c r="G43" s="11">
        <v>44</v>
      </c>
      <c r="H43" s="11">
        <v>53</v>
      </c>
      <c r="I43" s="11">
        <v>116</v>
      </c>
      <c r="J43" s="11">
        <v>244</v>
      </c>
      <c r="K43" s="11">
        <f t="shared" si="7"/>
        <v>457</v>
      </c>
      <c r="L43" s="11"/>
    </row>
    <row r="44" spans="2:12">
      <c r="B44" s="39"/>
      <c r="C44" s="39"/>
      <c r="D44" s="58"/>
      <c r="E44" s="59" t="s">
        <v>16</v>
      </c>
      <c r="F44" s="60"/>
      <c r="G44" s="14">
        <f>SUM(G40:G43)</f>
        <v>45</v>
      </c>
      <c r="H44" s="14">
        <f>SUM(H40:H43)</f>
        <v>56</v>
      </c>
      <c r="I44" s="14">
        <f>SUM(I40:I43)</f>
        <v>122</v>
      </c>
      <c r="J44" s="14">
        <f>SUM(J40:J43)</f>
        <v>393</v>
      </c>
      <c r="K44" s="14">
        <f>SUM(K40:K43)</f>
        <v>616</v>
      </c>
      <c r="L44" s="14"/>
    </row>
    <row r="45" spans="2:12" ht="17.25" customHeight="1">
      <c r="B45" s="39"/>
      <c r="C45" s="39"/>
      <c r="D45" s="38" t="s">
        <v>26</v>
      </c>
      <c r="E45" s="41" t="s">
        <v>27</v>
      </c>
      <c r="F45" s="8" t="s">
        <v>12</v>
      </c>
      <c r="G45" s="9">
        <v>1</v>
      </c>
      <c r="H45" s="9">
        <v>4</v>
      </c>
      <c r="I45" s="9">
        <v>1</v>
      </c>
      <c r="J45" s="9">
        <v>45</v>
      </c>
      <c r="K45" s="9">
        <f>SUM(G45:J45)</f>
        <v>51</v>
      </c>
      <c r="L45" s="9"/>
    </row>
    <row r="46" spans="2:12">
      <c r="B46" s="39"/>
      <c r="C46" s="39"/>
      <c r="D46" s="39"/>
      <c r="E46" s="42"/>
      <c r="F46" s="10" t="s">
        <v>13</v>
      </c>
      <c r="G46" s="11"/>
      <c r="H46" s="11"/>
      <c r="I46" s="11"/>
      <c r="J46" s="11">
        <v>18</v>
      </c>
      <c r="K46" s="11">
        <f t="shared" ref="K46:K48" si="8">SUM(G46:J46)</f>
        <v>18</v>
      </c>
      <c r="L46" s="11"/>
    </row>
    <row r="47" spans="2:12">
      <c r="B47" s="39"/>
      <c r="C47" s="39"/>
      <c r="D47" s="39"/>
      <c r="E47" s="42"/>
      <c r="F47" s="10" t="s">
        <v>14</v>
      </c>
      <c r="G47" s="11">
        <v>7</v>
      </c>
      <c r="H47" s="11">
        <v>14</v>
      </c>
      <c r="I47" s="11">
        <v>25</v>
      </c>
      <c r="J47" s="11">
        <v>18</v>
      </c>
      <c r="K47" s="11">
        <f t="shared" si="8"/>
        <v>64</v>
      </c>
      <c r="L47" s="11"/>
    </row>
    <row r="48" spans="2:12">
      <c r="B48" s="39"/>
      <c r="C48" s="39"/>
      <c r="D48" s="39"/>
      <c r="E48" s="42"/>
      <c r="F48" s="10" t="s">
        <v>15</v>
      </c>
      <c r="G48" s="11">
        <v>82</v>
      </c>
      <c r="H48" s="11">
        <v>101</v>
      </c>
      <c r="I48" s="11">
        <v>284</v>
      </c>
      <c r="J48" s="11">
        <v>381</v>
      </c>
      <c r="K48" s="11">
        <f t="shared" si="8"/>
        <v>848</v>
      </c>
      <c r="L48" s="11"/>
    </row>
    <row r="49" spans="2:13">
      <c r="B49" s="39"/>
      <c r="C49" s="39"/>
      <c r="D49" s="39"/>
      <c r="E49" s="43"/>
      <c r="F49" s="13" t="s">
        <v>16</v>
      </c>
      <c r="G49" s="14">
        <f>SUM(G45:G48)</f>
        <v>90</v>
      </c>
      <c r="H49" s="14">
        <f>SUM(H45:H48)</f>
        <v>119</v>
      </c>
      <c r="I49" s="14">
        <f>SUM(I45:I48)</f>
        <v>310</v>
      </c>
      <c r="J49" s="14">
        <f>SUM(J45:J48)</f>
        <v>462</v>
      </c>
      <c r="K49" s="14">
        <f>SUM(K45:K48)</f>
        <v>981</v>
      </c>
      <c r="L49" s="14"/>
      <c r="M49" s="12"/>
    </row>
    <row r="50" spans="2:13" ht="17.25" customHeight="1">
      <c r="B50" s="39"/>
      <c r="C50" s="39"/>
      <c r="D50" s="39"/>
      <c r="E50" s="41" t="s">
        <v>28</v>
      </c>
      <c r="F50" s="8" t="s">
        <v>12</v>
      </c>
      <c r="G50" s="9">
        <v>2</v>
      </c>
      <c r="H50" s="9">
        <v>1</v>
      </c>
      <c r="I50" s="9">
        <v>5</v>
      </c>
      <c r="J50" s="9">
        <v>48</v>
      </c>
      <c r="K50" s="9">
        <f>SUM(G50:J50)</f>
        <v>56</v>
      </c>
      <c r="L50" s="9"/>
    </row>
    <row r="51" spans="2:13">
      <c r="B51" s="39"/>
      <c r="C51" s="39"/>
      <c r="D51" s="39"/>
      <c r="E51" s="42"/>
      <c r="F51" s="10" t="s">
        <v>13</v>
      </c>
      <c r="G51" s="11"/>
      <c r="H51" s="11"/>
      <c r="I51" s="11">
        <v>2</v>
      </c>
      <c r="J51" s="11">
        <v>14</v>
      </c>
      <c r="K51" s="11">
        <f t="shared" ref="K51:K53" si="9">SUM(G51:J51)</f>
        <v>16</v>
      </c>
      <c r="L51" s="11"/>
    </row>
    <row r="52" spans="2:13">
      <c r="B52" s="39"/>
      <c r="C52" s="39"/>
      <c r="D52" s="39"/>
      <c r="E52" s="42"/>
      <c r="F52" s="10" t="s">
        <v>14</v>
      </c>
      <c r="G52" s="11">
        <v>93</v>
      </c>
      <c r="H52" s="11">
        <v>114</v>
      </c>
      <c r="I52" s="11">
        <v>267</v>
      </c>
      <c r="J52" s="11">
        <v>380</v>
      </c>
      <c r="K52" s="11">
        <f t="shared" si="9"/>
        <v>854</v>
      </c>
      <c r="L52" s="11"/>
    </row>
    <row r="53" spans="2:13">
      <c r="B53" s="39"/>
      <c r="C53" s="39"/>
      <c r="D53" s="39"/>
      <c r="E53" s="42"/>
      <c r="F53" s="10" t="s">
        <v>15</v>
      </c>
      <c r="G53" s="11"/>
      <c r="H53" s="11"/>
      <c r="I53" s="11">
        <v>1</v>
      </c>
      <c r="J53" s="11">
        <v>3</v>
      </c>
      <c r="K53" s="11">
        <f t="shared" si="9"/>
        <v>4</v>
      </c>
      <c r="L53" s="11"/>
    </row>
    <row r="54" spans="2:13">
      <c r="B54" s="39"/>
      <c r="C54" s="39"/>
      <c r="D54" s="39"/>
      <c r="E54" s="43"/>
      <c r="F54" s="13" t="s">
        <v>16</v>
      </c>
      <c r="G54" s="14">
        <f>SUM(G50:G53)</f>
        <v>95</v>
      </c>
      <c r="H54" s="14">
        <f>SUM(H50:H53)</f>
        <v>115</v>
      </c>
      <c r="I54" s="14">
        <f>SUM(I50:I53)</f>
        <v>275</v>
      </c>
      <c r="J54" s="14">
        <f>SUM(J50:J53)</f>
        <v>445</v>
      </c>
      <c r="K54" s="14">
        <f>SUM(K50:K53)</f>
        <v>930</v>
      </c>
      <c r="L54" s="14"/>
    </row>
    <row r="55" spans="2:13" ht="17.25" customHeight="1">
      <c r="B55" s="39"/>
      <c r="C55" s="39"/>
      <c r="D55" s="39"/>
      <c r="E55" s="41" t="s">
        <v>29</v>
      </c>
      <c r="F55" s="8" t="s">
        <v>12</v>
      </c>
      <c r="G55" s="9">
        <v>2</v>
      </c>
      <c r="H55" s="9">
        <v>1</v>
      </c>
      <c r="I55" s="9">
        <v>6</v>
      </c>
      <c r="J55" s="9">
        <v>25</v>
      </c>
      <c r="K55" s="9">
        <f>SUM(G55:J55)</f>
        <v>34</v>
      </c>
      <c r="L55" s="9"/>
    </row>
    <row r="56" spans="2:13">
      <c r="B56" s="39"/>
      <c r="C56" s="39"/>
      <c r="D56" s="39"/>
      <c r="E56" s="42"/>
      <c r="F56" s="10" t="s">
        <v>13</v>
      </c>
      <c r="G56" s="11"/>
      <c r="H56" s="11"/>
      <c r="I56" s="11">
        <v>1</v>
      </c>
      <c r="J56" s="11">
        <v>21</v>
      </c>
      <c r="K56" s="11">
        <f t="shared" ref="K56:K58" si="10">SUM(G56:J56)</f>
        <v>22</v>
      </c>
      <c r="L56" s="11"/>
    </row>
    <row r="57" spans="2:13">
      <c r="B57" s="39"/>
      <c r="C57" s="39"/>
      <c r="D57" s="39"/>
      <c r="E57" s="42"/>
      <c r="F57" s="10" t="s">
        <v>14</v>
      </c>
      <c r="G57" s="11">
        <v>6</v>
      </c>
      <c r="H57" s="11">
        <v>7</v>
      </c>
      <c r="I57" s="11">
        <v>11</v>
      </c>
      <c r="J57" s="11">
        <v>21</v>
      </c>
      <c r="K57" s="11">
        <f t="shared" si="10"/>
        <v>45</v>
      </c>
      <c r="L57" s="11"/>
    </row>
    <row r="58" spans="2:13">
      <c r="B58" s="39"/>
      <c r="C58" s="39"/>
      <c r="D58" s="39"/>
      <c r="E58" s="42"/>
      <c r="F58" s="10" t="s">
        <v>15</v>
      </c>
      <c r="G58" s="11">
        <v>103</v>
      </c>
      <c r="H58" s="11">
        <v>173</v>
      </c>
      <c r="I58" s="11">
        <v>350</v>
      </c>
      <c r="J58" s="11">
        <v>353</v>
      </c>
      <c r="K58" s="11">
        <f t="shared" si="10"/>
        <v>979</v>
      </c>
      <c r="L58" s="11"/>
    </row>
    <row r="59" spans="2:13">
      <c r="B59" s="39"/>
      <c r="C59" s="39"/>
      <c r="D59" s="39"/>
      <c r="E59" s="43"/>
      <c r="F59" s="13" t="s">
        <v>16</v>
      </c>
      <c r="G59" s="14">
        <f>SUM(G55:G58)</f>
        <v>111</v>
      </c>
      <c r="H59" s="14">
        <f>SUM(H55:H58)</f>
        <v>181</v>
      </c>
      <c r="I59" s="14">
        <f>SUM(I55:I58)</f>
        <v>368</v>
      </c>
      <c r="J59" s="14">
        <f>SUM(J55:J58)</f>
        <v>420</v>
      </c>
      <c r="K59" s="14">
        <f>SUM(K55:K58)</f>
        <v>1080</v>
      </c>
      <c r="L59" s="14"/>
    </row>
    <row r="60" spans="2:13">
      <c r="B60" s="40"/>
      <c r="C60" s="40"/>
      <c r="D60" s="43"/>
      <c r="E60" s="44"/>
      <c r="F60" s="45"/>
      <c r="G60" s="14">
        <f>SUM(G49,G54,G59)</f>
        <v>296</v>
      </c>
      <c r="H60" s="14">
        <f>SUM(H49,H54,H59)</f>
        <v>415</v>
      </c>
      <c r="I60" s="14">
        <f>SUM(I49,I54,I59)</f>
        <v>953</v>
      </c>
      <c r="J60" s="14">
        <f>SUM(J49,J54,J59)</f>
        <v>1327</v>
      </c>
      <c r="K60" s="14">
        <f>SUM(K49,K54,K59)</f>
        <v>2991</v>
      </c>
      <c r="L60" s="14"/>
    </row>
    <row r="61" spans="2:13" ht="17.25" customHeight="1">
      <c r="B61" s="38" t="s">
        <v>46</v>
      </c>
      <c r="C61" s="41" t="s">
        <v>45</v>
      </c>
      <c r="D61" s="38" t="s">
        <v>30</v>
      </c>
      <c r="E61" s="41" t="s">
        <v>31</v>
      </c>
      <c r="F61" s="8" t="s">
        <v>12</v>
      </c>
      <c r="G61" s="9">
        <v>12</v>
      </c>
      <c r="H61" s="9">
        <v>12</v>
      </c>
      <c r="I61" s="9">
        <v>38</v>
      </c>
      <c r="J61" s="9">
        <v>68</v>
      </c>
      <c r="K61" s="9">
        <f>SUM(G61:J61)</f>
        <v>130</v>
      </c>
      <c r="L61" s="9"/>
    </row>
    <row r="62" spans="2:13">
      <c r="B62" s="39"/>
      <c r="C62" s="42"/>
      <c r="D62" s="39"/>
      <c r="E62" s="42"/>
      <c r="F62" s="10" t="s">
        <v>13</v>
      </c>
      <c r="G62" s="11"/>
      <c r="H62" s="11"/>
      <c r="I62" s="11"/>
      <c r="J62" s="11">
        <v>2</v>
      </c>
      <c r="K62" s="11">
        <f t="shared" ref="K62:K64" si="11">SUM(G62:J62)</f>
        <v>2</v>
      </c>
      <c r="L62" s="11"/>
    </row>
    <row r="63" spans="2:13">
      <c r="B63" s="39"/>
      <c r="C63" s="42"/>
      <c r="D63" s="39"/>
      <c r="E63" s="42"/>
      <c r="F63" s="10" t="s">
        <v>14</v>
      </c>
      <c r="G63" s="11"/>
      <c r="H63" s="11"/>
      <c r="I63" s="11"/>
      <c r="J63" s="11"/>
      <c r="K63" s="11">
        <f t="shared" si="11"/>
        <v>0</v>
      </c>
      <c r="L63" s="11"/>
    </row>
    <row r="64" spans="2:13">
      <c r="B64" s="39"/>
      <c r="C64" s="42"/>
      <c r="D64" s="39"/>
      <c r="E64" s="42"/>
      <c r="F64" s="10" t="s">
        <v>15</v>
      </c>
      <c r="G64" s="11">
        <v>57</v>
      </c>
      <c r="H64" s="11">
        <v>81</v>
      </c>
      <c r="I64" s="11">
        <v>152</v>
      </c>
      <c r="J64" s="11">
        <v>146</v>
      </c>
      <c r="K64" s="11">
        <f t="shared" si="11"/>
        <v>436</v>
      </c>
      <c r="L64" s="11"/>
    </row>
    <row r="65" spans="2:12">
      <c r="B65" s="39"/>
      <c r="C65" s="42"/>
      <c r="D65" s="39"/>
      <c r="E65" s="43"/>
      <c r="F65" s="13" t="s">
        <v>16</v>
      </c>
      <c r="G65" s="14">
        <f>SUM(G61:G64)</f>
        <v>69</v>
      </c>
      <c r="H65" s="14">
        <f>SUM(H61:H64)</f>
        <v>93</v>
      </c>
      <c r="I65" s="14">
        <f>SUM(I61:I64)</f>
        <v>190</v>
      </c>
      <c r="J65" s="14">
        <f>SUM(J61:J64)</f>
        <v>216</v>
      </c>
      <c r="K65" s="14">
        <f>SUM(K61:K64)</f>
        <v>568</v>
      </c>
      <c r="L65" s="14"/>
    </row>
    <row r="66" spans="2:12" ht="17.25" customHeight="1">
      <c r="B66" s="39"/>
      <c r="C66" s="42"/>
      <c r="D66" s="42"/>
      <c r="E66" s="41" t="s">
        <v>32</v>
      </c>
      <c r="F66" s="8" t="s">
        <v>12</v>
      </c>
      <c r="G66" s="9">
        <v>6</v>
      </c>
      <c r="H66" s="9">
        <v>5</v>
      </c>
      <c r="I66" s="9">
        <v>22</v>
      </c>
      <c r="J66" s="9">
        <v>97</v>
      </c>
      <c r="K66" s="9">
        <f>SUM(G66:J66)</f>
        <v>130</v>
      </c>
      <c r="L66" s="9"/>
    </row>
    <row r="67" spans="2:12">
      <c r="B67" s="39"/>
      <c r="C67" s="42"/>
      <c r="D67" s="42"/>
      <c r="E67" s="42"/>
      <c r="F67" s="10" t="s">
        <v>13</v>
      </c>
      <c r="G67" s="11"/>
      <c r="H67" s="11"/>
      <c r="I67" s="11"/>
      <c r="J67" s="11">
        <v>5</v>
      </c>
      <c r="K67" s="11">
        <f t="shared" ref="K67:K69" si="12">SUM(G67:J67)</f>
        <v>5</v>
      </c>
      <c r="L67" s="11"/>
    </row>
    <row r="68" spans="2:12">
      <c r="B68" s="39"/>
      <c r="C68" s="42"/>
      <c r="D68" s="42"/>
      <c r="E68" s="42"/>
      <c r="F68" s="10" t="s">
        <v>14</v>
      </c>
      <c r="G68" s="11"/>
      <c r="H68" s="11"/>
      <c r="I68" s="11"/>
      <c r="J68" s="11"/>
      <c r="K68" s="11">
        <f t="shared" si="12"/>
        <v>0</v>
      </c>
      <c r="L68" s="11"/>
    </row>
    <row r="69" spans="2:12">
      <c r="B69" s="39"/>
      <c r="C69" s="42"/>
      <c r="D69" s="42"/>
      <c r="E69" s="42"/>
      <c r="F69" s="10" t="s">
        <v>15</v>
      </c>
      <c r="G69" s="11">
        <v>59</v>
      </c>
      <c r="H69" s="11">
        <v>55</v>
      </c>
      <c r="I69" s="11">
        <v>123</v>
      </c>
      <c r="J69" s="11">
        <v>205</v>
      </c>
      <c r="K69" s="11">
        <f t="shared" si="12"/>
        <v>442</v>
      </c>
      <c r="L69" s="11"/>
    </row>
    <row r="70" spans="2:12">
      <c r="B70" s="39"/>
      <c r="C70" s="42"/>
      <c r="D70" s="42"/>
      <c r="E70" s="43"/>
      <c r="F70" s="13" t="s">
        <v>16</v>
      </c>
      <c r="G70" s="14">
        <f>SUM(G66:G69)</f>
        <v>65</v>
      </c>
      <c r="H70" s="14">
        <f>SUM(H66:H69)</f>
        <v>60</v>
      </c>
      <c r="I70" s="14">
        <f>SUM(I66:I69)</f>
        <v>145</v>
      </c>
      <c r="J70" s="14">
        <f>SUM(J66:J69)</f>
        <v>307</v>
      </c>
      <c r="K70" s="14">
        <f>SUM(K66:K69)</f>
        <v>577</v>
      </c>
      <c r="L70" s="14"/>
    </row>
    <row r="71" spans="2:12">
      <c r="B71" s="39"/>
      <c r="C71" s="42"/>
      <c r="D71" s="43"/>
      <c r="E71" s="44"/>
      <c r="F71" s="46"/>
      <c r="G71" s="20">
        <f>SUM(G70,G65)</f>
        <v>134</v>
      </c>
      <c r="H71" s="20">
        <f>SUM(H70,H65)</f>
        <v>153</v>
      </c>
      <c r="I71" s="20">
        <f>SUM(I70,I65)</f>
        <v>335</v>
      </c>
      <c r="J71" s="20">
        <f>SUM(J70,J65)</f>
        <v>523</v>
      </c>
      <c r="K71" s="20">
        <f>SUM(K70,K65)</f>
        <v>1145</v>
      </c>
      <c r="L71" s="20"/>
    </row>
    <row r="72" spans="2:12" ht="17.25" customHeight="1">
      <c r="B72" s="39"/>
      <c r="C72" s="42"/>
      <c r="D72" s="56" t="s">
        <v>33</v>
      </c>
      <c r="E72" s="38" t="s">
        <v>34</v>
      </c>
      <c r="F72" s="8" t="s">
        <v>12</v>
      </c>
      <c r="G72" s="9">
        <v>4</v>
      </c>
      <c r="H72" s="9">
        <v>10</v>
      </c>
      <c r="I72" s="9">
        <v>10</v>
      </c>
      <c r="J72" s="9">
        <v>14</v>
      </c>
      <c r="K72" s="9">
        <f>SUM(G72:J72)</f>
        <v>38</v>
      </c>
      <c r="L72" s="9"/>
    </row>
    <row r="73" spans="2:12">
      <c r="B73" s="39"/>
      <c r="C73" s="42"/>
      <c r="D73" s="57"/>
      <c r="E73" s="39"/>
      <c r="F73" s="10" t="s">
        <v>13</v>
      </c>
      <c r="G73" s="11"/>
      <c r="H73" s="11"/>
      <c r="I73" s="11">
        <v>1</v>
      </c>
      <c r="J73" s="11">
        <v>16</v>
      </c>
      <c r="K73" s="11">
        <f t="shared" ref="K73:K75" si="13">SUM(G73:J73)</f>
        <v>17</v>
      </c>
      <c r="L73" s="11"/>
    </row>
    <row r="74" spans="2:12">
      <c r="B74" s="39"/>
      <c r="C74" s="42"/>
      <c r="D74" s="57"/>
      <c r="E74" s="39"/>
      <c r="F74" s="10" t="s">
        <v>14</v>
      </c>
      <c r="G74" s="11"/>
      <c r="H74" s="11"/>
      <c r="I74" s="11"/>
      <c r="J74" s="11"/>
      <c r="K74" s="11">
        <f t="shared" si="13"/>
        <v>0</v>
      </c>
      <c r="L74" s="11"/>
    </row>
    <row r="75" spans="2:12">
      <c r="B75" s="39"/>
      <c r="C75" s="42"/>
      <c r="D75" s="57"/>
      <c r="E75" s="39"/>
      <c r="F75" s="10" t="s">
        <v>15</v>
      </c>
      <c r="G75" s="11">
        <v>173</v>
      </c>
      <c r="H75" s="11">
        <v>132</v>
      </c>
      <c r="I75" s="11">
        <v>203</v>
      </c>
      <c r="J75" s="11">
        <v>85</v>
      </c>
      <c r="K75" s="11">
        <f t="shared" si="13"/>
        <v>593</v>
      </c>
      <c r="L75" s="11"/>
    </row>
    <row r="76" spans="2:12">
      <c r="B76" s="39"/>
      <c r="C76" s="42"/>
      <c r="D76" s="58"/>
      <c r="E76" s="59" t="s">
        <v>16</v>
      </c>
      <c r="F76" s="60"/>
      <c r="G76" s="14">
        <f>SUM(G72:G75)</f>
        <v>177</v>
      </c>
      <c r="H76" s="14">
        <f>SUM(H72:H75)</f>
        <v>142</v>
      </c>
      <c r="I76" s="14">
        <f>SUM(I72:I75)</f>
        <v>214</v>
      </c>
      <c r="J76" s="14">
        <f>SUM(J72:J75)</f>
        <v>115</v>
      </c>
      <c r="K76" s="14">
        <f>SUM(K72:K75)</f>
        <v>648</v>
      </c>
      <c r="L76" s="14"/>
    </row>
    <row r="77" spans="2:12">
      <c r="B77" s="39"/>
      <c r="C77" s="43"/>
      <c r="D77" s="47"/>
      <c r="E77" s="47"/>
      <c r="F77" s="48"/>
      <c r="G77" s="14">
        <f>SUM(G39,G44,G60,G71,G76)</f>
        <v>760</v>
      </c>
      <c r="H77" s="14">
        <f>SUM(H39,H44,H60,H71,H76)</f>
        <v>847</v>
      </c>
      <c r="I77" s="14">
        <f>SUM(I39,I44,I60,I71,I76)</f>
        <v>1725</v>
      </c>
      <c r="J77" s="14">
        <f>SUM(J39,J44,J60,J71,J76)</f>
        <v>2530</v>
      </c>
      <c r="K77" s="14">
        <f>SUM(K39,K44,K60,K71,K76)</f>
        <v>5862</v>
      </c>
      <c r="L77" s="21"/>
    </row>
    <row r="78" spans="2:12">
      <c r="B78" s="39"/>
      <c r="C78" s="49" t="s">
        <v>35</v>
      </c>
      <c r="D78" s="50"/>
      <c r="E78" s="50"/>
      <c r="F78" s="8" t="s">
        <v>12</v>
      </c>
      <c r="G78" s="9">
        <f>SUM(G8,G13,G18,G24,G29,G34,G40,G45,G50,G55,G61,G66,G72,)</f>
        <v>41</v>
      </c>
      <c r="H78" s="9">
        <f t="shared" ref="H78:K78" si="14">SUM(H8,H13,H18,H24,H29,H34,H40,H45,H50,H55,H61,H66,H72,)</f>
        <v>54</v>
      </c>
      <c r="I78" s="9">
        <f t="shared" si="14"/>
        <v>126</v>
      </c>
      <c r="J78" s="9">
        <f t="shared" si="14"/>
        <v>590</v>
      </c>
      <c r="K78" s="9">
        <f t="shared" si="14"/>
        <v>811</v>
      </c>
      <c r="L78" s="22"/>
    </row>
    <row r="79" spans="2:12">
      <c r="B79" s="39"/>
      <c r="C79" s="51"/>
      <c r="D79" s="52"/>
      <c r="E79" s="52"/>
      <c r="F79" s="10" t="s">
        <v>13</v>
      </c>
      <c r="G79" s="11">
        <f t="shared" ref="G79:K79" si="15">SUM(G9,G14,G19,G25,G30,G35,G41,G46,G51,G56,G62,G67,G73,)</f>
        <v>0</v>
      </c>
      <c r="H79" s="11">
        <f t="shared" si="15"/>
        <v>0</v>
      </c>
      <c r="I79" s="11">
        <f t="shared" si="15"/>
        <v>5</v>
      </c>
      <c r="J79" s="11">
        <f t="shared" si="15"/>
        <v>192</v>
      </c>
      <c r="K79" s="11">
        <f t="shared" si="15"/>
        <v>197</v>
      </c>
      <c r="L79" s="23"/>
    </row>
    <row r="80" spans="2:12">
      <c r="B80" s="39"/>
      <c r="C80" s="51"/>
      <c r="D80" s="52"/>
      <c r="E80" s="52"/>
      <c r="F80" s="10" t="s">
        <v>14</v>
      </c>
      <c r="G80" s="11">
        <f t="shared" ref="G80:K80" si="16">SUM(G10,G15,G20,G26,G31,G36,G42,G47,G52,G57,G63,G68,G74,)</f>
        <v>184</v>
      </c>
      <c r="H80" s="11">
        <f t="shared" si="16"/>
        <v>212</v>
      </c>
      <c r="I80" s="11">
        <f t="shared" si="16"/>
        <v>401</v>
      </c>
      <c r="J80" s="11">
        <f t="shared" si="16"/>
        <v>544</v>
      </c>
      <c r="K80" s="11">
        <f t="shared" si="16"/>
        <v>1341</v>
      </c>
      <c r="L80" s="23"/>
    </row>
    <row r="81" spans="2:12">
      <c r="B81" s="39"/>
      <c r="C81" s="51"/>
      <c r="D81" s="52"/>
      <c r="E81" s="52"/>
      <c r="F81" s="10" t="s">
        <v>15</v>
      </c>
      <c r="G81" s="24">
        <f t="shared" ref="G81:K81" si="17">SUM(G11,G16,G21,G27,G32,G37,G43,G48,G53,G58,G64,G69,G75,)</f>
        <v>752</v>
      </c>
      <c r="H81" s="24">
        <f t="shared" si="17"/>
        <v>863</v>
      </c>
      <c r="I81" s="24">
        <f t="shared" si="17"/>
        <v>1851</v>
      </c>
      <c r="J81" s="24">
        <f t="shared" si="17"/>
        <v>2070</v>
      </c>
      <c r="K81" s="24">
        <f t="shared" si="17"/>
        <v>5536</v>
      </c>
      <c r="L81" s="23"/>
    </row>
    <row r="82" spans="2:12">
      <c r="B82" s="39"/>
      <c r="C82" s="53"/>
      <c r="D82" s="54"/>
      <c r="E82" s="54"/>
      <c r="F82" s="25"/>
      <c r="G82" s="16">
        <f>SUM(G78:G81)</f>
        <v>977</v>
      </c>
      <c r="H82" s="16">
        <f>SUM(H78:H81)</f>
        <v>1129</v>
      </c>
      <c r="I82" s="16">
        <f>SUM(I78:I81)</f>
        <v>2383</v>
      </c>
      <c r="J82" s="16">
        <f>SUM(J78:J81)</f>
        <v>3396</v>
      </c>
      <c r="K82" s="16">
        <f>SUM(K78:K81)</f>
        <v>7885</v>
      </c>
      <c r="L82" s="26"/>
    </row>
    <row r="83" spans="2:12">
      <c r="B83" s="39"/>
      <c r="C83" s="55" t="s">
        <v>36</v>
      </c>
      <c r="D83" s="55"/>
      <c r="E83" s="55"/>
      <c r="F83" s="55"/>
      <c r="G83" s="16">
        <f>G23</f>
        <v>217</v>
      </c>
      <c r="H83" s="16">
        <f t="shared" ref="H83:K83" si="18">H23</f>
        <v>282</v>
      </c>
      <c r="I83" s="16">
        <f t="shared" si="18"/>
        <v>658</v>
      </c>
      <c r="J83" s="16">
        <f t="shared" si="18"/>
        <v>866</v>
      </c>
      <c r="K83" s="16">
        <f t="shared" si="18"/>
        <v>2023</v>
      </c>
      <c r="L83" s="27"/>
    </row>
    <row r="84" spans="2:12">
      <c r="B84" s="39"/>
      <c r="C84" s="55"/>
      <c r="D84" s="55"/>
      <c r="E84" s="55"/>
      <c r="F84" s="55"/>
      <c r="G84" s="28">
        <f>ROUND(G83/$K$83,3)</f>
        <v>0.107</v>
      </c>
      <c r="H84" s="28">
        <f>ROUND(H83/$K$83,3)</f>
        <v>0.13900000000000001</v>
      </c>
      <c r="I84" s="28">
        <f>ROUND(I83/$K$83,3)</f>
        <v>0.32500000000000001</v>
      </c>
      <c r="J84" s="28">
        <f>ROUND(J83/$K$83,3)</f>
        <v>0.42799999999999999</v>
      </c>
      <c r="K84" s="28">
        <f>ROUND(K83/$K$83,3)</f>
        <v>1</v>
      </c>
      <c r="L84" s="29"/>
    </row>
    <row r="85" spans="2:12">
      <c r="B85" s="39"/>
      <c r="C85" s="55" t="s">
        <v>37</v>
      </c>
      <c r="D85" s="55"/>
      <c r="E85" s="55"/>
      <c r="F85" s="55"/>
      <c r="G85" s="16">
        <f>G77</f>
        <v>760</v>
      </c>
      <c r="H85" s="16">
        <f t="shared" ref="H85:K85" si="19">H77</f>
        <v>847</v>
      </c>
      <c r="I85" s="16">
        <f t="shared" si="19"/>
        <v>1725</v>
      </c>
      <c r="J85" s="16">
        <f t="shared" si="19"/>
        <v>2530</v>
      </c>
      <c r="K85" s="16">
        <f t="shared" si="19"/>
        <v>5862</v>
      </c>
      <c r="L85" s="27"/>
    </row>
    <row r="86" spans="2:12">
      <c r="B86" s="39"/>
      <c r="C86" s="55"/>
      <c r="D86" s="55"/>
      <c r="E86" s="55"/>
      <c r="F86" s="55"/>
      <c r="G86" s="28">
        <f>ROUND(G85/$K$85,3)</f>
        <v>0.13</v>
      </c>
      <c r="H86" s="28">
        <f t="shared" ref="H86:K86" si="20">ROUND(H85/$K$85,3)</f>
        <v>0.14399999999999999</v>
      </c>
      <c r="I86" s="28">
        <f>ROUND(I85/$K$85,3)+0.001</f>
        <v>0.29499999999999998</v>
      </c>
      <c r="J86" s="28">
        <f t="shared" si="20"/>
        <v>0.432</v>
      </c>
      <c r="K86" s="28">
        <f t="shared" si="20"/>
        <v>1</v>
      </c>
      <c r="L86" s="29"/>
    </row>
    <row r="87" spans="2:12">
      <c r="B87" s="39"/>
      <c r="C87" s="55" t="s">
        <v>38</v>
      </c>
      <c r="D87" s="55"/>
      <c r="E87" s="55"/>
      <c r="F87" s="55"/>
      <c r="G87" s="16">
        <f>SUM(G83,G85)</f>
        <v>977</v>
      </c>
      <c r="H87" s="16">
        <f t="shared" ref="H87:K87" si="21">SUM(H83,H85)</f>
        <v>1129</v>
      </c>
      <c r="I87" s="16">
        <f t="shared" si="21"/>
        <v>2383</v>
      </c>
      <c r="J87" s="16">
        <f t="shared" si="21"/>
        <v>3396</v>
      </c>
      <c r="K87" s="16">
        <f t="shared" si="21"/>
        <v>7885</v>
      </c>
      <c r="L87" s="27"/>
    </row>
    <row r="88" spans="2:12">
      <c r="B88" s="40"/>
      <c r="C88" s="55"/>
      <c r="D88" s="55"/>
      <c r="E88" s="55"/>
      <c r="F88" s="55"/>
      <c r="G88" s="28">
        <f>ROUND(G87/$K$87,3)</f>
        <v>0.124</v>
      </c>
      <c r="H88" s="28">
        <f t="shared" ref="H88:K88" si="22">ROUND(H87/$K$87,3)</f>
        <v>0.14299999999999999</v>
      </c>
      <c r="I88" s="28">
        <f>ROUND(I87/$K$87,3)</f>
        <v>0.30199999999999999</v>
      </c>
      <c r="J88" s="28">
        <f t="shared" si="22"/>
        <v>0.43099999999999999</v>
      </c>
      <c r="K88" s="28">
        <f t="shared" si="22"/>
        <v>1</v>
      </c>
      <c r="L88" s="29"/>
    </row>
    <row r="89" spans="2:12">
      <c r="B89" s="30" t="s">
        <v>48</v>
      </c>
      <c r="C89" s="31" t="s">
        <v>49</v>
      </c>
      <c r="D89" s="32"/>
      <c r="E89" s="33"/>
      <c r="F89" s="33"/>
      <c r="G89" s="33"/>
      <c r="H89" s="33"/>
      <c r="I89" s="33"/>
      <c r="J89" s="33"/>
      <c r="K89" s="33"/>
      <c r="L89" s="34"/>
    </row>
    <row r="90" spans="2:12">
      <c r="B90" s="30" t="s">
        <v>50</v>
      </c>
      <c r="C90" s="31" t="s">
        <v>51</v>
      </c>
      <c r="D90" s="35"/>
    </row>
    <row r="91" spans="2:12">
      <c r="B91" s="30" t="s">
        <v>52</v>
      </c>
      <c r="C91" s="36" t="s">
        <v>53</v>
      </c>
      <c r="D91" s="35"/>
    </row>
    <row r="101" spans="6:6">
      <c r="F101" s="37"/>
    </row>
    <row r="106" spans="6:6">
      <c r="F106" s="37"/>
    </row>
    <row r="111" spans="6:6">
      <c r="F111" s="37"/>
    </row>
    <row r="116" spans="6:6">
      <c r="F116" s="37"/>
    </row>
    <row r="121" spans="6:6">
      <c r="F121" s="37"/>
    </row>
    <row r="126" spans="6:6">
      <c r="F126" s="37"/>
    </row>
    <row r="131" spans="6:6">
      <c r="F131" s="37"/>
    </row>
    <row r="136" spans="6:6">
      <c r="F136" s="37"/>
    </row>
    <row r="141" spans="6:6">
      <c r="F141" s="37"/>
    </row>
    <row r="146" spans="6:6">
      <c r="F146" s="37"/>
    </row>
    <row r="151" spans="6:6">
      <c r="F151" s="37"/>
    </row>
    <row r="156" spans="6:6">
      <c r="F156" s="37"/>
    </row>
    <row r="161" spans="6:6">
      <c r="F161" s="37"/>
    </row>
    <row r="166" spans="6:6">
      <c r="F166" s="37"/>
    </row>
  </sheetData>
  <mergeCells count="48">
    <mergeCell ref="J3:K3"/>
    <mergeCell ref="B5:B7"/>
    <mergeCell ref="C5:C7"/>
    <mergeCell ref="D5:D7"/>
    <mergeCell ref="E5:E7"/>
    <mergeCell ref="F5:F7"/>
    <mergeCell ref="G5:J5"/>
    <mergeCell ref="K5:K7"/>
    <mergeCell ref="E13:E17"/>
    <mergeCell ref="E40:E43"/>
    <mergeCell ref="D45:D60"/>
    <mergeCell ref="L5:L7"/>
    <mergeCell ref="G6:G7"/>
    <mergeCell ref="H6:H7"/>
    <mergeCell ref="I6:I7"/>
    <mergeCell ref="J6:J7"/>
    <mergeCell ref="E39:F39"/>
    <mergeCell ref="D40:D44"/>
    <mergeCell ref="E44:F44"/>
    <mergeCell ref="E8:E12"/>
    <mergeCell ref="D61:D71"/>
    <mergeCell ref="E61:E65"/>
    <mergeCell ref="E66:E70"/>
    <mergeCell ref="E71:F71"/>
    <mergeCell ref="D72:D76"/>
    <mergeCell ref="E72:E75"/>
    <mergeCell ref="E76:F76"/>
    <mergeCell ref="D77:F77"/>
    <mergeCell ref="C78:E82"/>
    <mergeCell ref="C83:F84"/>
    <mergeCell ref="C85:F86"/>
    <mergeCell ref="C87:F88"/>
    <mergeCell ref="B61:B88"/>
    <mergeCell ref="B8:B60"/>
    <mergeCell ref="C24:C60"/>
    <mergeCell ref="C61:C77"/>
    <mergeCell ref="E45:E49"/>
    <mergeCell ref="E50:E54"/>
    <mergeCell ref="E55:E59"/>
    <mergeCell ref="E60:F60"/>
    <mergeCell ref="E18:E22"/>
    <mergeCell ref="D23:F23"/>
    <mergeCell ref="D24:D39"/>
    <mergeCell ref="E24:E28"/>
    <mergeCell ref="E29:E33"/>
    <mergeCell ref="E34:E38"/>
    <mergeCell ref="C8:C23"/>
    <mergeCell ref="D8:D22"/>
  </mergeCells>
  <phoneticPr fontId="3"/>
  <printOptions horizontalCentered="1"/>
  <pageMargins left="0.27559055118110237" right="0.11811023622047245" top="0.74803149606299213" bottom="0" header="0.43307086614173229" footer="0.31496062992125984"/>
  <pageSetup paperSize="9" scale="85" orientation="portrait" r:id="rId1"/>
  <headerFooter>
    <oddHeader>&amp;L&amp;"-,太字"&amp;16平成27年産甘味資源作物交付金</oddHeader>
  </headerFooter>
  <rowBreaks count="1" manualBreakCount="1">
    <brk id="60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鹿②27</vt:lpstr>
      <vt:lpstr>鹿②27!Print_Area</vt:lpstr>
      <vt:lpstr>鹿②27!Print_Titles</vt:lpstr>
    </vt:vector>
  </TitlesOfParts>
  <Company>alic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tabuchi</dc:creator>
  <cp:lastModifiedBy>endo</cp:lastModifiedBy>
  <cp:lastPrinted>2016-10-28T07:37:14Z</cp:lastPrinted>
  <dcterms:created xsi:type="dcterms:W3CDTF">2008-10-08T04:56:27Z</dcterms:created>
  <dcterms:modified xsi:type="dcterms:W3CDTF">2016-11-25T10:08:21Z</dcterms:modified>
</cp:coreProperties>
</file>