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2 砂糖原料課\１６－１　ＨＰ掲載デ－タ\００　統計データ(個人情報除く)\16_２８年産確定版\施行\沖縄\Excel版\"/>
    </mc:Choice>
  </mc:AlternateContent>
  <bookViews>
    <workbookView xWindow="0" yWindow="0" windowWidth="24000" windowHeight="10065"/>
  </bookViews>
  <sheets>
    <sheet name="沖③28" sheetId="1" r:id="rId1"/>
  </sheets>
  <definedNames>
    <definedName name="_xlnm.Print_Area" localSheetId="0">沖③28!$A$1:$L$192</definedName>
    <definedName name="_xlnm.Print_Titles" localSheetId="0">沖③28!$5:$7</definedName>
  </definedNames>
  <calcPr calcId="162913"/>
</workbook>
</file>

<file path=xl/calcChain.xml><?xml version="1.0" encoding="utf-8"?>
<calcChain xmlns="http://schemas.openxmlformats.org/spreadsheetml/2006/main">
  <c r="G169" i="1" l="1"/>
  <c r="H169" i="1"/>
  <c r="I169" i="1"/>
  <c r="J169" i="1"/>
  <c r="G170" i="1"/>
  <c r="H170" i="1"/>
  <c r="I170" i="1"/>
  <c r="J170" i="1"/>
  <c r="G171" i="1"/>
  <c r="H171" i="1"/>
  <c r="I171" i="1"/>
  <c r="J171" i="1"/>
  <c r="G172" i="1"/>
  <c r="H172" i="1"/>
  <c r="I172" i="1"/>
  <c r="J172" i="1"/>
  <c r="K104" i="1" l="1"/>
  <c r="K84" i="1"/>
  <c r="H173" i="1" l="1"/>
  <c r="J173" i="1"/>
  <c r="I173" i="1"/>
  <c r="G173" i="1"/>
  <c r="J168" i="1" l="1"/>
  <c r="J184" i="1" s="1"/>
  <c r="I168" i="1"/>
  <c r="I184" i="1" s="1"/>
  <c r="H168" i="1"/>
  <c r="H184" i="1" s="1"/>
  <c r="G168" i="1"/>
  <c r="G184" i="1" s="1"/>
  <c r="K167" i="1"/>
  <c r="K166" i="1"/>
  <c r="K165" i="1"/>
  <c r="K164" i="1"/>
  <c r="J163" i="1"/>
  <c r="J182" i="1" s="1"/>
  <c r="I163" i="1"/>
  <c r="I182" i="1" s="1"/>
  <c r="H163" i="1"/>
  <c r="H182" i="1" s="1"/>
  <c r="G163" i="1"/>
  <c r="G182" i="1" s="1"/>
  <c r="K162" i="1"/>
  <c r="K161" i="1"/>
  <c r="K160" i="1"/>
  <c r="K159" i="1"/>
  <c r="J158" i="1"/>
  <c r="I158" i="1"/>
  <c r="H158" i="1"/>
  <c r="G158" i="1"/>
  <c r="K157" i="1"/>
  <c r="K156" i="1"/>
  <c r="K155" i="1"/>
  <c r="K154" i="1"/>
  <c r="J153" i="1"/>
  <c r="I153" i="1"/>
  <c r="H153" i="1"/>
  <c r="G153" i="1"/>
  <c r="K152" i="1"/>
  <c r="K151" i="1"/>
  <c r="K150" i="1"/>
  <c r="K149" i="1"/>
  <c r="J148" i="1"/>
  <c r="I148" i="1"/>
  <c r="H148" i="1"/>
  <c r="G148" i="1"/>
  <c r="K147" i="1"/>
  <c r="K146" i="1"/>
  <c r="K145" i="1"/>
  <c r="K144" i="1"/>
  <c r="J143" i="1"/>
  <c r="I143" i="1"/>
  <c r="H143" i="1"/>
  <c r="G143" i="1"/>
  <c r="K142" i="1"/>
  <c r="K141" i="1"/>
  <c r="K140" i="1"/>
  <c r="K139" i="1"/>
  <c r="G183" i="1" l="1"/>
  <c r="I183" i="1"/>
  <c r="G180" i="1"/>
  <c r="I180" i="1"/>
  <c r="H180" i="1"/>
  <c r="J180" i="1"/>
  <c r="K143" i="1"/>
  <c r="K168" i="1"/>
  <c r="K184" i="1" s="1"/>
  <c r="K185" i="1" s="1"/>
  <c r="K163" i="1"/>
  <c r="K182" i="1" s="1"/>
  <c r="K183" i="1" s="1"/>
  <c r="K158" i="1"/>
  <c r="K148" i="1"/>
  <c r="K153" i="1"/>
  <c r="H185" i="1" l="1"/>
  <c r="J183" i="1"/>
  <c r="G185" i="1"/>
  <c r="I185" i="1"/>
  <c r="K180" i="1"/>
  <c r="H183" i="1"/>
  <c r="J185" i="1"/>
  <c r="G181" i="1"/>
  <c r="J137" i="1"/>
  <c r="I137" i="1"/>
  <c r="H137" i="1"/>
  <c r="G137" i="1"/>
  <c r="K136" i="1"/>
  <c r="K135" i="1"/>
  <c r="K134" i="1"/>
  <c r="K133" i="1"/>
  <c r="J132" i="1"/>
  <c r="I132" i="1"/>
  <c r="H132" i="1"/>
  <c r="G132" i="1"/>
  <c r="K131" i="1"/>
  <c r="K130" i="1"/>
  <c r="K129" i="1"/>
  <c r="K128" i="1"/>
  <c r="J127" i="1"/>
  <c r="I127" i="1"/>
  <c r="H127" i="1"/>
  <c r="G127" i="1"/>
  <c r="K126" i="1"/>
  <c r="K125" i="1"/>
  <c r="K124" i="1"/>
  <c r="K123" i="1"/>
  <c r="J122" i="1"/>
  <c r="I122" i="1"/>
  <c r="H122" i="1"/>
  <c r="G122" i="1"/>
  <c r="K121" i="1"/>
  <c r="K120" i="1"/>
  <c r="K119" i="1"/>
  <c r="K118" i="1"/>
  <c r="J117" i="1"/>
  <c r="I117" i="1"/>
  <c r="H117" i="1"/>
  <c r="G117" i="1"/>
  <c r="K116" i="1"/>
  <c r="K115" i="1"/>
  <c r="K114" i="1"/>
  <c r="K113" i="1"/>
  <c r="J112" i="1"/>
  <c r="I112" i="1"/>
  <c r="H112" i="1"/>
  <c r="G112" i="1"/>
  <c r="K111" i="1"/>
  <c r="K110" i="1"/>
  <c r="K109" i="1"/>
  <c r="K108" i="1"/>
  <c r="J107" i="1"/>
  <c r="I107" i="1"/>
  <c r="H107" i="1"/>
  <c r="G107" i="1"/>
  <c r="K106" i="1"/>
  <c r="K105" i="1"/>
  <c r="K103" i="1"/>
  <c r="J102" i="1"/>
  <c r="I102" i="1"/>
  <c r="H102" i="1"/>
  <c r="G102" i="1"/>
  <c r="K101" i="1"/>
  <c r="K100" i="1"/>
  <c r="K99" i="1"/>
  <c r="K98" i="1"/>
  <c r="J97" i="1"/>
  <c r="I97" i="1"/>
  <c r="H97" i="1"/>
  <c r="G97" i="1"/>
  <c r="K96" i="1"/>
  <c r="K95" i="1"/>
  <c r="K94" i="1"/>
  <c r="K93" i="1"/>
  <c r="J92" i="1"/>
  <c r="I92" i="1"/>
  <c r="H92" i="1"/>
  <c r="G92" i="1"/>
  <c r="K91" i="1"/>
  <c r="K90" i="1"/>
  <c r="K89" i="1"/>
  <c r="K88" i="1"/>
  <c r="J87" i="1"/>
  <c r="I87" i="1"/>
  <c r="H87" i="1"/>
  <c r="G87" i="1"/>
  <c r="K86" i="1"/>
  <c r="K85" i="1"/>
  <c r="K83" i="1"/>
  <c r="J82" i="1"/>
  <c r="I82" i="1"/>
  <c r="H82" i="1"/>
  <c r="G82" i="1"/>
  <c r="K81" i="1"/>
  <c r="K80" i="1"/>
  <c r="K79" i="1"/>
  <c r="K78" i="1"/>
  <c r="J77" i="1"/>
  <c r="I77" i="1"/>
  <c r="H77" i="1"/>
  <c r="G77" i="1"/>
  <c r="K76" i="1"/>
  <c r="K75" i="1"/>
  <c r="K74" i="1"/>
  <c r="K73" i="1"/>
  <c r="J72" i="1"/>
  <c r="I72" i="1"/>
  <c r="H72" i="1"/>
  <c r="G72" i="1"/>
  <c r="K71" i="1"/>
  <c r="K70" i="1"/>
  <c r="K69" i="1"/>
  <c r="K68" i="1"/>
  <c r="J67" i="1"/>
  <c r="I67" i="1"/>
  <c r="H67" i="1"/>
  <c r="G67" i="1"/>
  <c r="K66" i="1"/>
  <c r="K65" i="1"/>
  <c r="K64" i="1"/>
  <c r="K63" i="1"/>
  <c r="J62" i="1"/>
  <c r="I62" i="1"/>
  <c r="H62" i="1"/>
  <c r="G62" i="1"/>
  <c r="K61" i="1"/>
  <c r="K60" i="1"/>
  <c r="K59" i="1"/>
  <c r="K58" i="1"/>
  <c r="J57" i="1"/>
  <c r="I57" i="1"/>
  <c r="H57" i="1"/>
  <c r="G57" i="1"/>
  <c r="K56" i="1"/>
  <c r="K55" i="1"/>
  <c r="K54" i="1"/>
  <c r="K53" i="1"/>
  <c r="J52" i="1"/>
  <c r="I52" i="1"/>
  <c r="H52" i="1"/>
  <c r="G52" i="1"/>
  <c r="K51" i="1"/>
  <c r="K50" i="1"/>
  <c r="K49" i="1"/>
  <c r="K48" i="1"/>
  <c r="J47" i="1"/>
  <c r="I47" i="1"/>
  <c r="H47" i="1"/>
  <c r="G47" i="1"/>
  <c r="K46" i="1"/>
  <c r="K45" i="1"/>
  <c r="K44" i="1"/>
  <c r="K43" i="1"/>
  <c r="J42" i="1"/>
  <c r="I42" i="1"/>
  <c r="H42" i="1"/>
  <c r="G42" i="1"/>
  <c r="K41" i="1"/>
  <c r="K40" i="1"/>
  <c r="K39" i="1"/>
  <c r="K38" i="1"/>
  <c r="J37" i="1"/>
  <c r="I37" i="1"/>
  <c r="H37" i="1"/>
  <c r="G37" i="1"/>
  <c r="K36" i="1"/>
  <c r="K35" i="1"/>
  <c r="K34" i="1"/>
  <c r="K33" i="1"/>
  <c r="J32" i="1"/>
  <c r="I32" i="1"/>
  <c r="H32" i="1"/>
  <c r="G32" i="1"/>
  <c r="K31" i="1"/>
  <c r="K30" i="1"/>
  <c r="K29" i="1"/>
  <c r="K28" i="1"/>
  <c r="J27" i="1"/>
  <c r="I27" i="1"/>
  <c r="H27" i="1"/>
  <c r="G27" i="1"/>
  <c r="K26" i="1"/>
  <c r="K25" i="1"/>
  <c r="K24" i="1"/>
  <c r="K23" i="1"/>
  <c r="J22" i="1"/>
  <c r="I22" i="1"/>
  <c r="H22" i="1"/>
  <c r="G22" i="1"/>
  <c r="K21" i="1"/>
  <c r="K20" i="1"/>
  <c r="K19" i="1"/>
  <c r="K18" i="1"/>
  <c r="J17" i="1"/>
  <c r="I17" i="1"/>
  <c r="H17" i="1"/>
  <c r="G17" i="1"/>
  <c r="K16" i="1"/>
  <c r="K15" i="1"/>
  <c r="K14" i="1"/>
  <c r="K13" i="1"/>
  <c r="J12" i="1"/>
  <c r="I12" i="1"/>
  <c r="H12" i="1"/>
  <c r="G12" i="1"/>
  <c r="K11" i="1"/>
  <c r="K10" i="1"/>
  <c r="K9" i="1"/>
  <c r="K8" i="1"/>
  <c r="J181" i="1" l="1"/>
  <c r="H181" i="1"/>
  <c r="I181" i="1"/>
  <c r="K170" i="1"/>
  <c r="K171" i="1"/>
  <c r="K172" i="1"/>
  <c r="K169" i="1"/>
  <c r="K181" i="1"/>
  <c r="K77" i="1"/>
  <c r="K112" i="1"/>
  <c r="K137" i="1"/>
  <c r="K127" i="1"/>
  <c r="I178" i="1"/>
  <c r="K117" i="1"/>
  <c r="G178" i="1"/>
  <c r="J178" i="1"/>
  <c r="H178" i="1"/>
  <c r="K107" i="1"/>
  <c r="K97" i="1"/>
  <c r="K87" i="1"/>
  <c r="I176" i="1"/>
  <c r="K67" i="1"/>
  <c r="G176" i="1"/>
  <c r="H176" i="1"/>
  <c r="J176" i="1"/>
  <c r="K57" i="1"/>
  <c r="K47" i="1"/>
  <c r="K37" i="1"/>
  <c r="I174" i="1"/>
  <c r="I138" i="1"/>
  <c r="H174" i="1"/>
  <c r="H138" i="1"/>
  <c r="J174" i="1"/>
  <c r="J138" i="1"/>
  <c r="G174" i="1"/>
  <c r="G138" i="1"/>
  <c r="K17" i="1"/>
  <c r="K27" i="1"/>
  <c r="K32" i="1"/>
  <c r="K42" i="1"/>
  <c r="K52" i="1"/>
  <c r="K62" i="1"/>
  <c r="K72" i="1"/>
  <c r="K82" i="1"/>
  <c r="K92" i="1"/>
  <c r="K102" i="1"/>
  <c r="K122" i="1"/>
  <c r="K132" i="1"/>
  <c r="K12" i="1"/>
  <c r="K22" i="1"/>
  <c r="I179" i="1" l="1"/>
  <c r="H179" i="1"/>
  <c r="G177" i="1"/>
  <c r="I175" i="1"/>
  <c r="G175" i="1"/>
  <c r="K178" i="1"/>
  <c r="K179" i="1" s="1"/>
  <c r="I186" i="1"/>
  <c r="J186" i="1"/>
  <c r="H186" i="1"/>
  <c r="K176" i="1"/>
  <c r="K177" i="1" s="1"/>
  <c r="K173" i="1"/>
  <c r="K174" i="1"/>
  <c r="K175" i="1" s="1"/>
  <c r="K138" i="1"/>
  <c r="G186" i="1"/>
  <c r="J177" i="1" l="1"/>
  <c r="J175" i="1"/>
  <c r="I177" i="1"/>
  <c r="G179" i="1"/>
  <c r="H175" i="1"/>
  <c r="H177" i="1"/>
  <c r="J179" i="1"/>
  <c r="K186" i="1"/>
  <c r="K187" i="1" s="1"/>
  <c r="I187" i="1" l="1"/>
  <c r="J187" i="1"/>
  <c r="H187" i="1"/>
  <c r="G187" i="1"/>
</calcChain>
</file>

<file path=xl/sharedStrings.xml><?xml version="1.0" encoding="utf-8"?>
<sst xmlns="http://schemas.openxmlformats.org/spreadsheetml/2006/main" count="243" uniqueCount="84">
  <si>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</si>
  <si>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</si>
  <si>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</si>
  <si>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</si>
  <si>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</si>
  <si>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面積規模</t>
    <rPh sb="0" eb="2">
      <t>メンセキ</t>
    </rPh>
    <rPh sb="2" eb="4">
      <t>キボ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</si>
  <si>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</si>
  <si>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</si>
  <si>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30a未満</t>
    <rPh sb="3" eb="5">
      <t>ミマン</t>
    </rPh>
    <phoneticPr fontId="1"/>
  </si>
  <si>
    <t>30a～
50a未満</t>
    <rPh sb="8" eb="10">
      <t>ミマン</t>
    </rPh>
    <phoneticPr fontId="1"/>
  </si>
  <si>
    <t>50a～
100a未満</t>
    <rPh sb="9" eb="11">
      <t>ミマン</t>
    </rPh>
    <phoneticPr fontId="1"/>
  </si>
  <si>
    <t>100a以上</t>
    <rPh sb="4" eb="6">
      <t>イジョウ</t>
    </rPh>
    <phoneticPr fontId="1"/>
  </si>
  <si>
    <t>A-1</t>
    <phoneticPr fontId="1"/>
  </si>
  <si>
    <t>A-2</t>
    <phoneticPr fontId="1"/>
  </si>
  <si>
    <t>A-3</t>
    <phoneticPr fontId="1"/>
  </si>
  <si>
    <t>A-4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</si>
  <si>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</si>
  <si>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</si>
  <si>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本島</t>
    <rPh sb="0" eb="2">
      <t>ホントウ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</si>
  <si>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</si>
  <si>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</si>
  <si>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</si>
  <si>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</si>
  <si>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</si>
  <si>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</si>
  <si>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</si>
  <si>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</si>
  <si>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</si>
  <si>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</si>
  <si>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</si>
  <si>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</si>
  <si>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</si>
  <si>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</si>
  <si>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</si>
  <si>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</si>
  <si>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</si>
  <si>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</si>
  <si>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</si>
  <si>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</si>
  <si>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</si>
  <si>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</si>
  <si>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</si>
  <si>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</si>
  <si>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</si>
  <si>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</si>
  <si>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</si>
  <si>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</si>
  <si>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</si>
  <si>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</si>
  <si>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</si>
  <si>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</si>
  <si>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</si>
  <si>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</si>
  <si>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</si>
  <si>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</si>
  <si>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</si>
  <si>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</si>
  <si>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</si>
  <si>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</si>
  <si>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</si>
  <si>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</si>
  <si>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</si>
  <si>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</si>
  <si>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</si>
  <si>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</si>
  <si>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</si>
  <si>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</si>
  <si>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</si>
  <si>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</si>
  <si>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</si>
  <si>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</si>
  <si>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※　（圃場の住所地ではなく、）生産者の居住する住所地で計上している。</t>
    <rPh sb="3" eb="5">
      <t>ホジョウ</t>
    </rPh>
    <rPh sb="6" eb="8">
      <t>ジュウショ</t>
    </rPh>
    <rPh sb="8" eb="9">
      <t>チ</t>
    </rPh>
    <rPh sb="15" eb="17">
      <t>セイサン</t>
    </rPh>
    <rPh sb="17" eb="18">
      <t>シャ</t>
    </rPh>
    <rPh sb="19" eb="21">
      <t>キョジュウ</t>
    </rPh>
    <rPh sb="23" eb="25">
      <t>ジュウショ</t>
    </rPh>
    <rPh sb="25" eb="26">
      <t>チ</t>
    </rPh>
    <rPh sb="27" eb="29">
      <t>ケイジョウ</t>
    </rPh>
    <phoneticPr fontId="1"/>
  </si>
  <si>
    <t>（注１）</t>
    <rPh sb="1" eb="2">
      <t>チュウ</t>
    </rPh>
    <phoneticPr fontId="3"/>
  </si>
  <si>
    <t>（注２）</t>
    <rPh sb="1" eb="2">
      <t>チュウ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</si>
  <si>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</si>
  <si>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（注３）</t>
    <rPh sb="1" eb="2">
      <t>チュウ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</si>
  <si>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</si>
  <si>
    <t>（交付決定ベース）</t>
    <rPh sb="1" eb="3">
      <t>コウフ</t>
    </rPh>
    <rPh sb="3" eb="5">
      <t>ケッテイ</t>
    </rPh>
    <phoneticPr fontId="3"/>
  </si>
  <si>
    <t>現在</t>
    <rPh sb="0" eb="2">
      <t>ゲンザイ</t>
    </rPh>
    <phoneticPr fontId="3"/>
  </si>
  <si>
    <t>（単位：a）</t>
    <rPh sb="1" eb="3">
      <t>タンイ</t>
    </rPh>
    <phoneticPr fontId="3"/>
  </si>
  <si>
    <t>（３）市町村別　要件区分別　面積規模別　収穫面積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2">
      <t>シュウカク</t>
    </rPh>
    <rPh sb="22" eb="24">
      <t>メンセキ</t>
    </rPh>
    <phoneticPr fontId="1"/>
  </si>
  <si>
    <t>平成２８年産の甘味資源作物交付金の交付実績があった者で集計。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</si>
  <si>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（注４）</t>
    <rPh sb="1" eb="2">
      <t>チュウ</t>
    </rPh>
    <phoneticPr fontId="1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</si>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</sst>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gge&quot;年&quot;m&quot;月&quot;d&quot;日&quot;;@"/>
    <numFmt numFmtId="177" formatCode="#,##0;&quot;△ &quot;#,##0"/>
    <numFmt numFmtId="178" formatCode="0.0%"/>
    <numFmt numFmtId="179" formatCode="#,##0.0;&quot;△ &quot;#,##0.0"/>
    <numFmt numFmtId="180" formatCode="_ #,##0;[Red]_ \-#,##0"/>
    <numFmt numFmtId="181" formatCode="#,##0.0_);[Red]\(#,##0.0\)"/>
    <numFmt numFmtId="182" formatCode="#,##0_);[Red]\(#,##0\)"/>
  </numFmts>
  <fonts count="17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179" fontId="6" fillId="0" borderId="10" xfId="0" applyNumberFormat="1" applyFont="1" applyBorder="1">
      <alignment vertical="center"/>
    </xf>
    <xf numFmtId="177" fontId="6" fillId="0" borderId="10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9" fontId="6" fillId="0" borderId="12" xfId="0" applyNumberFormat="1" applyFont="1" applyBorder="1">
      <alignment vertical="center"/>
    </xf>
    <xf numFmtId="177" fontId="6" fillId="0" borderId="12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9" fontId="6" fillId="0" borderId="2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9" fontId="6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178" fontId="6" fillId="0" borderId="8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8" fontId="6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180" fontId="8" fillId="0" borderId="0" xfId="1" applyNumberFormat="1" applyFont="1" applyFill="1" applyBorder="1" applyAlignment="1">
      <alignment horizontal="center" vertical="center"/>
    </xf>
    <xf numFmtId="0" fontId="4" fillId="0" borderId="0" xfId="2" applyFont="1">
      <alignment vertical="center"/>
    </xf>
    <xf numFmtId="0" fontId="10" fillId="0" borderId="0" xfId="1" applyFont="1" applyBorder="1" applyAlignment="1">
      <alignment horizontal="center" vertical="center"/>
    </xf>
    <xf numFmtId="0" fontId="0" fillId="0" borderId="0" xfId="1" applyFont="1" applyAlignment="1">
      <alignment horizontal="right" vertical="center"/>
    </xf>
    <xf numFmtId="181" fontId="11" fillId="0" borderId="0" xfId="1" applyNumberFormat="1" applyFont="1" applyAlignment="1">
      <alignment horizontal="right" vertical="center"/>
    </xf>
    <xf numFmtId="49" fontId="12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/>
    </xf>
    <xf numFmtId="0" fontId="15" fillId="0" borderId="0" xfId="1" applyFont="1" applyFill="1" applyBorder="1" applyAlignment="1">
      <alignment vertical="center"/>
    </xf>
    <xf numFmtId="182" fontId="13" fillId="0" borderId="0" xfId="1" applyNumberFormat="1" applyFont="1" applyFill="1" applyBorder="1" applyAlignment="1">
      <alignment horizontal="right" vertical="center"/>
    </xf>
    <xf numFmtId="182" fontId="15" fillId="0" borderId="0" xfId="1" applyNumberFormat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7" xfId="0" applyFont="1" applyBorder="1" applyAlignment="1">
      <alignment horizontal="center" vertical="distributed" textRotation="255" justifyLastLine="1"/>
    </xf>
    <xf numFmtId="0" fontId="5" fillId="0" borderId="8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</cellXfs>
  <cellStyles count="3">
    <cellStyle name="標準" xfId="0" builtinId="0"/>
    <cellStyle name="標準 2" xfId="2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2"/>
  <sheetViews>
    <sheetView showZeros="0" tabSelected="1" view="pageBreakPreview" zoomScaleNormal="100" zoomScaleSheetLayoutView="100" workbookViewId="0"/>
  </sheetViews>
  <sheetFormatPr defaultRowHeight="17.25" x14ac:dyDescent="0.15"/>
  <cols>
    <col min="1" max="1" width="0.85546875" style="1" customWidth="1"/>
    <col min="2" max="2" width="7.7109375" style="1" customWidth="1"/>
    <col min="3" max="5" width="6.7109375" style="1" customWidth="1"/>
    <col min="6" max="6" width="8" style="1" customWidth="1"/>
    <col min="7" max="11" width="14.7109375" style="1" customWidth="1"/>
    <col min="12" max="12" width="12.7109375" style="1" customWidth="1"/>
    <col min="13" max="16384" width="9.140625" style="1"/>
  </cols>
  <sheetData>
    <row r="1" spans="2:12" x14ac:dyDescent="0.15">
      <c r="B1" s="24" t="s">
        <v>80</v>
      </c>
    </row>
    <row r="2" spans="2:12" x14ac:dyDescent="0.15">
      <c r="B2" s="24"/>
      <c r="J2" s="28"/>
      <c r="K2" s="29" t="s">
        <v>77</v>
      </c>
      <c r="L2" s="28"/>
    </row>
    <row r="3" spans="2:12" x14ac:dyDescent="0.15">
      <c r="J3" s="70">
        <v>43008</v>
      </c>
      <c r="K3" s="70"/>
      <c r="L3" s="30" t="s">
        <v>78</v>
      </c>
    </row>
    <row r="4" spans="2:12" x14ac:dyDescent="0.15">
      <c r="J4" s="31"/>
      <c r="K4" s="32" t="s">
        <v>79</v>
      </c>
      <c r="L4" s="32"/>
    </row>
    <row r="5" spans="2:12" x14ac:dyDescent="0.15">
      <c r="B5" s="60" t="s">
        <v>0</v>
      </c>
      <c r="C5" s="60" t="s">
        <v>1</v>
      </c>
      <c r="D5" s="60" t="s">
        <v>2</v>
      </c>
      <c r="E5" s="60" t="s">
        <v>3</v>
      </c>
      <c r="F5" s="61" t="s">
        <v>4</v>
      </c>
      <c r="G5" s="71" t="s">
        <v>5</v>
      </c>
      <c r="H5" s="72"/>
      <c r="I5" s="72"/>
      <c r="J5" s="73"/>
      <c r="K5" s="58" t="s">
        <v>6</v>
      </c>
      <c r="L5" s="58" t="s">
        <v>7</v>
      </c>
    </row>
    <row r="6" spans="2:12" x14ac:dyDescent="0.15">
      <c r="B6" s="60"/>
      <c r="C6" s="60"/>
      <c r="D6" s="60"/>
      <c r="E6" s="60"/>
      <c r="F6" s="62"/>
      <c r="G6" s="59" t="s">
        <v>8</v>
      </c>
      <c r="H6" s="59" t="s">
        <v>9</v>
      </c>
      <c r="I6" s="59" t="s">
        <v>10</v>
      </c>
      <c r="J6" s="58" t="s">
        <v>11</v>
      </c>
      <c r="K6" s="58"/>
      <c r="L6" s="58"/>
    </row>
    <row r="7" spans="2:12" x14ac:dyDescent="0.15">
      <c r="B7" s="60"/>
      <c r="C7" s="60"/>
      <c r="D7" s="60"/>
      <c r="E7" s="60"/>
      <c r="F7" s="63"/>
      <c r="G7" s="58"/>
      <c r="H7" s="58"/>
      <c r="I7" s="58"/>
      <c r="J7" s="58"/>
      <c r="K7" s="58"/>
      <c r="L7" s="58"/>
    </row>
    <row r="8" spans="2:12" ht="17.25" customHeight="1" x14ac:dyDescent="0.15">
      <c r="B8" s="38" t="s">
        <v>19</v>
      </c>
      <c r="C8" s="41" t="s">
        <v>17</v>
      </c>
      <c r="D8" s="41" t="s">
        <v>18</v>
      </c>
      <c r="E8" s="54" t="s">
        <v>20</v>
      </c>
      <c r="F8" s="2" t="s">
        <v>12</v>
      </c>
      <c r="G8" s="3"/>
      <c r="H8" s="3"/>
      <c r="I8" s="3"/>
      <c r="J8" s="3"/>
      <c r="K8" s="3">
        <f>SUM(G8:J8)</f>
        <v>0</v>
      </c>
      <c r="L8" s="4"/>
    </row>
    <row r="9" spans="2:12" x14ac:dyDescent="0.15">
      <c r="B9" s="39"/>
      <c r="C9" s="42"/>
      <c r="D9" s="42"/>
      <c r="E9" s="55"/>
      <c r="F9" s="5" t="s">
        <v>13</v>
      </c>
      <c r="G9" s="6"/>
      <c r="H9" s="6"/>
      <c r="I9" s="6"/>
      <c r="J9" s="6">
        <v>6230.7</v>
      </c>
      <c r="K9" s="6">
        <f t="shared" ref="K9:K11" si="0">SUM(G9:J9)</f>
        <v>6230.7</v>
      </c>
      <c r="L9" s="7"/>
    </row>
    <row r="10" spans="2:12" x14ac:dyDescent="0.15">
      <c r="B10" s="39"/>
      <c r="C10" s="42"/>
      <c r="D10" s="42"/>
      <c r="E10" s="55"/>
      <c r="F10" s="5" t="s">
        <v>14</v>
      </c>
      <c r="G10" s="6">
        <v>262.60000000000002</v>
      </c>
      <c r="H10" s="6">
        <v>755.2</v>
      </c>
      <c r="I10" s="6">
        <v>1141.7</v>
      </c>
      <c r="J10" s="6">
        <v>105.6</v>
      </c>
      <c r="K10" s="6">
        <f t="shared" si="0"/>
        <v>2265.1</v>
      </c>
      <c r="L10" s="7"/>
    </row>
    <row r="11" spans="2:12" x14ac:dyDescent="0.15">
      <c r="B11" s="39"/>
      <c r="C11" s="42"/>
      <c r="D11" s="42"/>
      <c r="E11" s="55"/>
      <c r="F11" s="5" t="s">
        <v>15</v>
      </c>
      <c r="G11" s="6"/>
      <c r="H11" s="6"/>
      <c r="I11" s="6"/>
      <c r="J11" s="6"/>
      <c r="K11" s="6">
        <f t="shared" si="0"/>
        <v>0</v>
      </c>
      <c r="L11" s="7"/>
    </row>
    <row r="12" spans="2:12" x14ac:dyDescent="0.15">
      <c r="B12" s="39"/>
      <c r="C12" s="42"/>
      <c r="D12" s="42"/>
      <c r="E12" s="56"/>
      <c r="F12" s="8" t="s">
        <v>16</v>
      </c>
      <c r="G12" s="9">
        <f>SUM(G8:G11)</f>
        <v>262.60000000000002</v>
      </c>
      <c r="H12" s="9">
        <f>SUM(H8:H11)</f>
        <v>755.2</v>
      </c>
      <c r="I12" s="9">
        <f>SUM(I8:I11)</f>
        <v>1141.7</v>
      </c>
      <c r="J12" s="9">
        <f>SUM(J8:J11)</f>
        <v>6336.3</v>
      </c>
      <c r="K12" s="9">
        <f>SUM(K8:K11)</f>
        <v>8495.7999999999993</v>
      </c>
      <c r="L12" s="10"/>
    </row>
    <row r="13" spans="2:12" x14ac:dyDescent="0.15">
      <c r="B13" s="39"/>
      <c r="C13" s="42"/>
      <c r="D13" s="42"/>
      <c r="E13" s="54" t="s">
        <v>21</v>
      </c>
      <c r="F13" s="2" t="s">
        <v>12</v>
      </c>
      <c r="G13" s="3"/>
      <c r="H13" s="3"/>
      <c r="I13" s="3"/>
      <c r="J13" s="3">
        <v>451</v>
      </c>
      <c r="K13" s="3">
        <f>SUM(G13:J13)</f>
        <v>451</v>
      </c>
      <c r="L13" s="4"/>
    </row>
    <row r="14" spans="2:12" x14ac:dyDescent="0.15">
      <c r="B14" s="39"/>
      <c r="C14" s="42"/>
      <c r="D14" s="42"/>
      <c r="E14" s="55"/>
      <c r="F14" s="5" t="s">
        <v>13</v>
      </c>
      <c r="G14" s="6"/>
      <c r="H14" s="6"/>
      <c r="I14" s="6"/>
      <c r="J14" s="6"/>
      <c r="K14" s="6">
        <f t="shared" ref="K14:K16" si="1">SUM(G14:J14)</f>
        <v>0</v>
      </c>
      <c r="L14" s="7"/>
    </row>
    <row r="15" spans="2:12" x14ac:dyDescent="0.15">
      <c r="B15" s="39"/>
      <c r="C15" s="42"/>
      <c r="D15" s="42"/>
      <c r="E15" s="55"/>
      <c r="F15" s="5" t="s">
        <v>14</v>
      </c>
      <c r="G15" s="6">
        <v>29.7</v>
      </c>
      <c r="H15" s="6"/>
      <c r="I15" s="6"/>
      <c r="J15" s="6"/>
      <c r="K15" s="6">
        <f t="shared" si="1"/>
        <v>29.7</v>
      </c>
      <c r="L15" s="7"/>
    </row>
    <row r="16" spans="2:12" x14ac:dyDescent="0.15">
      <c r="B16" s="39"/>
      <c r="C16" s="42"/>
      <c r="D16" s="42"/>
      <c r="E16" s="55"/>
      <c r="F16" s="5" t="s">
        <v>15</v>
      </c>
      <c r="G16" s="6">
        <v>129.60000000000002</v>
      </c>
      <c r="H16" s="6">
        <v>186.8</v>
      </c>
      <c r="I16" s="6">
        <v>145.19999999999999</v>
      </c>
      <c r="J16" s="6">
        <v>794</v>
      </c>
      <c r="K16" s="6">
        <f t="shared" si="1"/>
        <v>1255.5999999999999</v>
      </c>
      <c r="L16" s="7"/>
    </row>
    <row r="17" spans="2:12" x14ac:dyDescent="0.15">
      <c r="B17" s="39"/>
      <c r="C17" s="42"/>
      <c r="D17" s="42"/>
      <c r="E17" s="56"/>
      <c r="F17" s="8" t="s">
        <v>16</v>
      </c>
      <c r="G17" s="9">
        <f>SUM(G13:G16)</f>
        <v>159.30000000000001</v>
      </c>
      <c r="H17" s="9">
        <f>SUM(H13:H16)</f>
        <v>186.8</v>
      </c>
      <c r="I17" s="9">
        <f>SUM(I13:I16)</f>
        <v>145.19999999999999</v>
      </c>
      <c r="J17" s="9">
        <f>SUM(J13:J16)</f>
        <v>1245</v>
      </c>
      <c r="K17" s="9">
        <f>SUM(K13:K16)</f>
        <v>1736.3</v>
      </c>
      <c r="L17" s="10"/>
    </row>
    <row r="18" spans="2:12" x14ac:dyDescent="0.15">
      <c r="B18" s="39"/>
      <c r="C18" s="42"/>
      <c r="D18" s="42"/>
      <c r="E18" s="54" t="s">
        <v>22</v>
      </c>
      <c r="F18" s="2" t="s">
        <v>12</v>
      </c>
      <c r="G18" s="3"/>
      <c r="H18" s="3"/>
      <c r="I18" s="3"/>
      <c r="J18" s="3"/>
      <c r="K18" s="3">
        <f>SUM(G18:J18)</f>
        <v>0</v>
      </c>
      <c r="L18" s="4"/>
    </row>
    <row r="19" spans="2:12" x14ac:dyDescent="0.15">
      <c r="B19" s="39"/>
      <c r="C19" s="42"/>
      <c r="D19" s="42"/>
      <c r="E19" s="55"/>
      <c r="F19" s="5" t="s">
        <v>13</v>
      </c>
      <c r="G19" s="6"/>
      <c r="H19" s="6"/>
      <c r="I19" s="6"/>
      <c r="J19" s="6"/>
      <c r="K19" s="6">
        <f t="shared" ref="K19:K21" si="2">SUM(G19:J19)</f>
        <v>0</v>
      </c>
      <c r="L19" s="7"/>
    </row>
    <row r="20" spans="2:12" x14ac:dyDescent="0.15">
      <c r="B20" s="39"/>
      <c r="C20" s="42"/>
      <c r="D20" s="42"/>
      <c r="E20" s="55"/>
      <c r="F20" s="5" t="s">
        <v>14</v>
      </c>
      <c r="G20" s="6"/>
      <c r="H20" s="6"/>
      <c r="I20" s="6"/>
      <c r="J20" s="6"/>
      <c r="K20" s="6">
        <f t="shared" si="2"/>
        <v>0</v>
      </c>
      <c r="L20" s="7"/>
    </row>
    <row r="21" spans="2:12" x14ac:dyDescent="0.15">
      <c r="B21" s="39"/>
      <c r="C21" s="42"/>
      <c r="D21" s="42"/>
      <c r="E21" s="55"/>
      <c r="F21" s="5" t="s">
        <v>15</v>
      </c>
      <c r="G21" s="6">
        <v>106.80000000000001</v>
      </c>
      <c r="H21" s="6">
        <v>36.299999999999997</v>
      </c>
      <c r="I21" s="6">
        <v>146</v>
      </c>
      <c r="J21" s="6">
        <v>665.8</v>
      </c>
      <c r="K21" s="6">
        <f t="shared" si="2"/>
        <v>954.9</v>
      </c>
      <c r="L21" s="7"/>
    </row>
    <row r="22" spans="2:12" x14ac:dyDescent="0.15">
      <c r="B22" s="39"/>
      <c r="C22" s="42"/>
      <c r="D22" s="42"/>
      <c r="E22" s="56"/>
      <c r="F22" s="8" t="s">
        <v>16</v>
      </c>
      <c r="G22" s="9">
        <f>SUM(G18:G21)</f>
        <v>106.80000000000001</v>
      </c>
      <c r="H22" s="9">
        <f>SUM(H18:H21)</f>
        <v>36.299999999999997</v>
      </c>
      <c r="I22" s="9">
        <f>SUM(I18:I21)</f>
        <v>146</v>
      </c>
      <c r="J22" s="9">
        <f>SUM(J18:J21)</f>
        <v>665.8</v>
      </c>
      <c r="K22" s="9">
        <f>SUM(K18:K21)</f>
        <v>954.9</v>
      </c>
      <c r="L22" s="10"/>
    </row>
    <row r="23" spans="2:12" x14ac:dyDescent="0.15">
      <c r="B23" s="39"/>
      <c r="C23" s="42"/>
      <c r="D23" s="42"/>
      <c r="E23" s="54" t="s">
        <v>23</v>
      </c>
      <c r="F23" s="2" t="s">
        <v>12</v>
      </c>
      <c r="G23" s="3"/>
      <c r="H23" s="3"/>
      <c r="I23" s="3"/>
      <c r="J23" s="3"/>
      <c r="K23" s="3">
        <f>SUM(G23:J23)</f>
        <v>0</v>
      </c>
      <c r="L23" s="4"/>
    </row>
    <row r="24" spans="2:12" x14ac:dyDescent="0.15">
      <c r="B24" s="39"/>
      <c r="C24" s="42"/>
      <c r="D24" s="42"/>
      <c r="E24" s="55"/>
      <c r="F24" s="5" t="s">
        <v>13</v>
      </c>
      <c r="G24" s="6"/>
      <c r="H24" s="6"/>
      <c r="I24" s="6"/>
      <c r="J24" s="6">
        <v>5992.5000000000009</v>
      </c>
      <c r="K24" s="6">
        <f t="shared" ref="K24:K26" si="3">SUM(G24:J24)</f>
        <v>5992.5000000000009</v>
      </c>
      <c r="L24" s="7"/>
    </row>
    <row r="25" spans="2:12" x14ac:dyDescent="0.15">
      <c r="B25" s="39"/>
      <c r="C25" s="42"/>
      <c r="D25" s="42"/>
      <c r="E25" s="55"/>
      <c r="F25" s="5" t="s">
        <v>14</v>
      </c>
      <c r="G25" s="6"/>
      <c r="H25" s="6">
        <v>33</v>
      </c>
      <c r="I25" s="6">
        <v>91.8</v>
      </c>
      <c r="J25" s="6"/>
      <c r="K25" s="6">
        <f t="shared" si="3"/>
        <v>124.8</v>
      </c>
      <c r="L25" s="7"/>
    </row>
    <row r="26" spans="2:12" x14ac:dyDescent="0.15">
      <c r="B26" s="39"/>
      <c r="C26" s="42"/>
      <c r="D26" s="42"/>
      <c r="E26" s="55"/>
      <c r="F26" s="5" t="s">
        <v>15</v>
      </c>
      <c r="G26" s="6">
        <v>1212.9999999999998</v>
      </c>
      <c r="H26" s="6">
        <v>2147.5</v>
      </c>
      <c r="I26" s="6">
        <v>3321</v>
      </c>
      <c r="J26" s="6"/>
      <c r="K26" s="6">
        <f t="shared" si="3"/>
        <v>6681.5</v>
      </c>
      <c r="L26" s="7"/>
    </row>
    <row r="27" spans="2:12" x14ac:dyDescent="0.15">
      <c r="B27" s="39"/>
      <c r="C27" s="42"/>
      <c r="D27" s="42"/>
      <c r="E27" s="56"/>
      <c r="F27" s="8" t="s">
        <v>16</v>
      </c>
      <c r="G27" s="9">
        <f>SUM(G23:G26)</f>
        <v>1212.9999999999998</v>
      </c>
      <c r="H27" s="9">
        <f>SUM(H23:H26)</f>
        <v>2180.5</v>
      </c>
      <c r="I27" s="9">
        <f>SUM(I23:I26)</f>
        <v>3412.8</v>
      </c>
      <c r="J27" s="9">
        <f>SUM(J23:J26)</f>
        <v>5992.5000000000009</v>
      </c>
      <c r="K27" s="9">
        <f>SUM(K23:K26)</f>
        <v>12798.800000000001</v>
      </c>
      <c r="L27" s="10"/>
    </row>
    <row r="28" spans="2:12" x14ac:dyDescent="0.15">
      <c r="B28" s="39"/>
      <c r="C28" s="42"/>
      <c r="D28" s="42"/>
      <c r="E28" s="54" t="s">
        <v>24</v>
      </c>
      <c r="F28" s="2" t="s">
        <v>12</v>
      </c>
      <c r="G28" s="3"/>
      <c r="H28" s="3"/>
      <c r="I28" s="3"/>
      <c r="J28" s="3"/>
      <c r="K28" s="3">
        <f>SUM(G28:J28)</f>
        <v>0</v>
      </c>
      <c r="L28" s="4"/>
    </row>
    <row r="29" spans="2:12" x14ac:dyDescent="0.15">
      <c r="B29" s="39"/>
      <c r="C29" s="42"/>
      <c r="D29" s="42"/>
      <c r="E29" s="55"/>
      <c r="F29" s="5" t="s">
        <v>13</v>
      </c>
      <c r="G29" s="6"/>
      <c r="H29" s="6"/>
      <c r="I29" s="6"/>
      <c r="J29" s="6">
        <v>2855.9</v>
      </c>
      <c r="K29" s="6">
        <f t="shared" ref="K29:K31" si="4">SUM(G29:J29)</f>
        <v>2855.9</v>
      </c>
      <c r="L29" s="7"/>
    </row>
    <row r="30" spans="2:12" x14ac:dyDescent="0.15">
      <c r="B30" s="39"/>
      <c r="C30" s="42"/>
      <c r="D30" s="42"/>
      <c r="E30" s="55"/>
      <c r="F30" s="5" t="s">
        <v>14</v>
      </c>
      <c r="G30" s="6">
        <v>588.49999999999989</v>
      </c>
      <c r="H30" s="6">
        <v>1137.3</v>
      </c>
      <c r="I30" s="6">
        <v>1696.7999999999997</v>
      </c>
      <c r="J30" s="6"/>
      <c r="K30" s="6">
        <f t="shared" si="4"/>
        <v>3422.5999999999995</v>
      </c>
      <c r="L30" s="7"/>
    </row>
    <row r="31" spans="2:12" x14ac:dyDescent="0.15">
      <c r="B31" s="39"/>
      <c r="C31" s="42"/>
      <c r="D31" s="42"/>
      <c r="E31" s="55"/>
      <c r="F31" s="5" t="s">
        <v>15</v>
      </c>
      <c r="G31" s="6"/>
      <c r="H31" s="6"/>
      <c r="I31" s="6"/>
      <c r="J31" s="6"/>
      <c r="K31" s="6">
        <f t="shared" si="4"/>
        <v>0</v>
      </c>
      <c r="L31" s="7"/>
    </row>
    <row r="32" spans="2:12" x14ac:dyDescent="0.15">
      <c r="B32" s="39"/>
      <c r="C32" s="42"/>
      <c r="D32" s="42"/>
      <c r="E32" s="56"/>
      <c r="F32" s="8" t="s">
        <v>16</v>
      </c>
      <c r="G32" s="9">
        <f>SUM(G28:G31)</f>
        <v>588.49999999999989</v>
      </c>
      <c r="H32" s="9">
        <f>SUM(H28:H31)</f>
        <v>1137.3</v>
      </c>
      <c r="I32" s="9">
        <f>SUM(I28:I31)</f>
        <v>1696.7999999999997</v>
      </c>
      <c r="J32" s="9">
        <f>SUM(J28:J31)</f>
        <v>2855.9</v>
      </c>
      <c r="K32" s="9">
        <f>SUM(K28:K31)</f>
        <v>6278.5</v>
      </c>
      <c r="L32" s="10"/>
    </row>
    <row r="33" spans="2:12" x14ac:dyDescent="0.15">
      <c r="B33" s="39"/>
      <c r="C33" s="42"/>
      <c r="D33" s="42"/>
      <c r="E33" s="54" t="s">
        <v>25</v>
      </c>
      <c r="F33" s="2" t="s">
        <v>12</v>
      </c>
      <c r="G33" s="3"/>
      <c r="H33" s="3"/>
      <c r="I33" s="3"/>
      <c r="J33" s="3"/>
      <c r="K33" s="3">
        <f>SUM(G33:J33)</f>
        <v>0</v>
      </c>
      <c r="L33" s="4"/>
    </row>
    <row r="34" spans="2:12" x14ac:dyDescent="0.15">
      <c r="B34" s="39"/>
      <c r="C34" s="42"/>
      <c r="D34" s="42"/>
      <c r="E34" s="55"/>
      <c r="F34" s="5" t="s">
        <v>13</v>
      </c>
      <c r="G34" s="6"/>
      <c r="H34" s="6"/>
      <c r="I34" s="6"/>
      <c r="J34" s="6">
        <v>19691.100000000006</v>
      </c>
      <c r="K34" s="6">
        <f t="shared" ref="K34:K36" si="5">SUM(G34:J34)</f>
        <v>19691.100000000006</v>
      </c>
      <c r="L34" s="7"/>
    </row>
    <row r="35" spans="2:12" x14ac:dyDescent="0.15">
      <c r="B35" s="39"/>
      <c r="C35" s="42"/>
      <c r="D35" s="42"/>
      <c r="E35" s="55"/>
      <c r="F35" s="5" t="s">
        <v>14</v>
      </c>
      <c r="G35" s="6">
        <v>1784.2</v>
      </c>
      <c r="H35" s="6">
        <v>2560.1999999999994</v>
      </c>
      <c r="I35" s="6">
        <v>7296.199999999998</v>
      </c>
      <c r="J35" s="6"/>
      <c r="K35" s="6">
        <f t="shared" si="5"/>
        <v>11640.599999999999</v>
      </c>
      <c r="L35" s="7"/>
    </row>
    <row r="36" spans="2:12" x14ac:dyDescent="0.15">
      <c r="B36" s="39"/>
      <c r="C36" s="42"/>
      <c r="D36" s="42"/>
      <c r="E36" s="55"/>
      <c r="F36" s="5" t="s">
        <v>15</v>
      </c>
      <c r="G36" s="6">
        <v>415.80000000000007</v>
      </c>
      <c r="H36" s="6">
        <v>428.5</v>
      </c>
      <c r="I36" s="6">
        <v>1066.3</v>
      </c>
      <c r="J36" s="6">
        <v>3445.1000000000008</v>
      </c>
      <c r="K36" s="6">
        <f t="shared" si="5"/>
        <v>5355.7000000000007</v>
      </c>
      <c r="L36" s="7"/>
    </row>
    <row r="37" spans="2:12" x14ac:dyDescent="0.15">
      <c r="B37" s="39"/>
      <c r="C37" s="42"/>
      <c r="D37" s="42"/>
      <c r="E37" s="56"/>
      <c r="F37" s="8" t="s">
        <v>16</v>
      </c>
      <c r="G37" s="9">
        <f>SUM(G33:G36)</f>
        <v>2200</v>
      </c>
      <c r="H37" s="9">
        <f>SUM(H33:H36)</f>
        <v>2988.6999999999994</v>
      </c>
      <c r="I37" s="9">
        <f>SUM(I33:I36)</f>
        <v>8362.4999999999982</v>
      </c>
      <c r="J37" s="9">
        <f>SUM(J33:J36)</f>
        <v>23136.200000000008</v>
      </c>
      <c r="K37" s="9">
        <f>SUM(K33:K36)</f>
        <v>36687.400000000009</v>
      </c>
      <c r="L37" s="10"/>
    </row>
    <row r="38" spans="2:12" x14ac:dyDescent="0.15">
      <c r="B38" s="39"/>
      <c r="C38" s="42"/>
      <c r="D38" s="42"/>
      <c r="E38" s="54" t="s">
        <v>26</v>
      </c>
      <c r="F38" s="2" t="s">
        <v>12</v>
      </c>
      <c r="G38" s="3"/>
      <c r="H38" s="3"/>
      <c r="I38" s="3"/>
      <c r="J38" s="3">
        <v>1167.7</v>
      </c>
      <c r="K38" s="3">
        <f>SUM(G38:J38)</f>
        <v>1167.7</v>
      </c>
      <c r="L38" s="4"/>
    </row>
    <row r="39" spans="2:12" x14ac:dyDescent="0.15">
      <c r="B39" s="39"/>
      <c r="C39" s="42"/>
      <c r="D39" s="42"/>
      <c r="E39" s="55"/>
      <c r="F39" s="5" t="s">
        <v>13</v>
      </c>
      <c r="G39" s="6"/>
      <c r="H39" s="6"/>
      <c r="I39" s="6"/>
      <c r="J39" s="6">
        <v>3009.2000000000003</v>
      </c>
      <c r="K39" s="6">
        <f t="shared" ref="K39:K41" si="6">SUM(G39:J39)</f>
        <v>3009.2000000000003</v>
      </c>
      <c r="L39" s="7"/>
    </row>
    <row r="40" spans="2:12" x14ac:dyDescent="0.15">
      <c r="B40" s="39"/>
      <c r="C40" s="42"/>
      <c r="D40" s="42"/>
      <c r="E40" s="55"/>
      <c r="F40" s="5" t="s">
        <v>14</v>
      </c>
      <c r="G40" s="6">
        <v>957.19999999999993</v>
      </c>
      <c r="H40" s="6">
        <v>1584.1999999999996</v>
      </c>
      <c r="I40" s="6">
        <v>2715.0999999999995</v>
      </c>
      <c r="J40" s="6"/>
      <c r="K40" s="6">
        <f t="shared" si="6"/>
        <v>5256.4999999999991</v>
      </c>
      <c r="L40" s="7"/>
    </row>
    <row r="41" spans="2:12" x14ac:dyDescent="0.15">
      <c r="B41" s="39"/>
      <c r="C41" s="42"/>
      <c r="D41" s="42"/>
      <c r="E41" s="55"/>
      <c r="F41" s="5" t="s">
        <v>15</v>
      </c>
      <c r="G41" s="6"/>
      <c r="H41" s="6"/>
      <c r="I41" s="6">
        <v>53.4</v>
      </c>
      <c r="J41" s="6">
        <v>405</v>
      </c>
      <c r="K41" s="6">
        <f t="shared" si="6"/>
        <v>458.4</v>
      </c>
      <c r="L41" s="7"/>
    </row>
    <row r="42" spans="2:12" x14ac:dyDescent="0.15">
      <c r="B42" s="39"/>
      <c r="C42" s="42"/>
      <c r="D42" s="42"/>
      <c r="E42" s="56"/>
      <c r="F42" s="8" t="s">
        <v>16</v>
      </c>
      <c r="G42" s="9">
        <f>SUM(G38:G41)</f>
        <v>957.19999999999993</v>
      </c>
      <c r="H42" s="9">
        <f>SUM(H38:H41)</f>
        <v>1584.1999999999996</v>
      </c>
      <c r="I42" s="9">
        <f>SUM(I38:I41)</f>
        <v>2768.4999999999995</v>
      </c>
      <c r="J42" s="9">
        <f>SUM(J38:J41)</f>
        <v>4581.9000000000005</v>
      </c>
      <c r="K42" s="9">
        <f>SUM(K38:K41)</f>
        <v>9891.7999999999993</v>
      </c>
      <c r="L42" s="10"/>
    </row>
    <row r="43" spans="2:12" x14ac:dyDescent="0.15">
      <c r="B43" s="39"/>
      <c r="C43" s="42"/>
      <c r="D43" s="42"/>
      <c r="E43" s="54" t="s">
        <v>27</v>
      </c>
      <c r="F43" s="2" t="s">
        <v>12</v>
      </c>
      <c r="G43" s="3">
        <v>66.5</v>
      </c>
      <c r="H43" s="3"/>
      <c r="I43" s="3"/>
      <c r="J43" s="3">
        <v>2151.9</v>
      </c>
      <c r="K43" s="3">
        <f>SUM(G43:J43)</f>
        <v>2218.4</v>
      </c>
      <c r="L43" s="4"/>
    </row>
    <row r="44" spans="2:12" x14ac:dyDescent="0.15">
      <c r="B44" s="39"/>
      <c r="C44" s="42"/>
      <c r="D44" s="42"/>
      <c r="E44" s="55"/>
      <c r="F44" s="5" t="s">
        <v>13</v>
      </c>
      <c r="G44" s="6"/>
      <c r="H44" s="6"/>
      <c r="I44" s="6"/>
      <c r="J44" s="6">
        <v>4440.2</v>
      </c>
      <c r="K44" s="6">
        <f t="shared" ref="K44:K46" si="7">SUM(G44:J44)</f>
        <v>4440.2</v>
      </c>
      <c r="L44" s="7"/>
    </row>
    <row r="45" spans="2:12" x14ac:dyDescent="0.15">
      <c r="B45" s="39"/>
      <c r="C45" s="42"/>
      <c r="D45" s="42"/>
      <c r="E45" s="55"/>
      <c r="F45" s="5" t="s">
        <v>14</v>
      </c>
      <c r="G45" s="6">
        <v>978.20000000000016</v>
      </c>
      <c r="H45" s="6">
        <v>1561.8000000000002</v>
      </c>
      <c r="I45" s="6">
        <v>3437.7</v>
      </c>
      <c r="J45" s="6"/>
      <c r="K45" s="6">
        <f t="shared" si="7"/>
        <v>5977.7000000000007</v>
      </c>
      <c r="L45" s="7"/>
    </row>
    <row r="46" spans="2:12" x14ac:dyDescent="0.15">
      <c r="B46" s="39"/>
      <c r="C46" s="42"/>
      <c r="D46" s="42"/>
      <c r="E46" s="55"/>
      <c r="F46" s="5" t="s">
        <v>15</v>
      </c>
      <c r="G46" s="6">
        <v>16.5</v>
      </c>
      <c r="H46" s="6"/>
      <c r="I46" s="6"/>
      <c r="J46" s="6"/>
      <c r="K46" s="6">
        <f t="shared" si="7"/>
        <v>16.5</v>
      </c>
      <c r="L46" s="7"/>
    </row>
    <row r="47" spans="2:12" x14ac:dyDescent="0.15">
      <c r="B47" s="39"/>
      <c r="C47" s="42"/>
      <c r="D47" s="42"/>
      <c r="E47" s="56"/>
      <c r="F47" s="8" t="s">
        <v>16</v>
      </c>
      <c r="G47" s="9">
        <f>SUM(G43:G46)</f>
        <v>1061.2000000000003</v>
      </c>
      <c r="H47" s="9">
        <f>SUM(H43:H46)</f>
        <v>1561.8000000000002</v>
      </c>
      <c r="I47" s="9">
        <f>SUM(I43:I46)</f>
        <v>3437.7</v>
      </c>
      <c r="J47" s="9">
        <f>SUM(J43:J46)</f>
        <v>6592.1</v>
      </c>
      <c r="K47" s="9">
        <f>SUM(K43:K46)</f>
        <v>12652.800000000001</v>
      </c>
      <c r="L47" s="10"/>
    </row>
    <row r="48" spans="2:12" x14ac:dyDescent="0.15">
      <c r="B48" s="39"/>
      <c r="C48" s="42"/>
      <c r="D48" s="42"/>
      <c r="E48" s="54" t="s">
        <v>28</v>
      </c>
      <c r="F48" s="2" t="s">
        <v>12</v>
      </c>
      <c r="G48" s="3"/>
      <c r="H48" s="3"/>
      <c r="I48" s="3"/>
      <c r="J48" s="3"/>
      <c r="K48" s="3">
        <f>SUM(G48:J48)</f>
        <v>0</v>
      </c>
      <c r="L48" s="4"/>
    </row>
    <row r="49" spans="2:12" x14ac:dyDescent="0.15">
      <c r="B49" s="39"/>
      <c r="C49" s="42"/>
      <c r="D49" s="42"/>
      <c r="E49" s="55"/>
      <c r="F49" s="5" t="s">
        <v>13</v>
      </c>
      <c r="G49" s="6"/>
      <c r="H49" s="6"/>
      <c r="I49" s="6"/>
      <c r="J49" s="6">
        <v>932</v>
      </c>
      <c r="K49" s="6">
        <f t="shared" ref="K49:K51" si="8">SUM(G49:J49)</f>
        <v>932</v>
      </c>
      <c r="L49" s="7"/>
    </row>
    <row r="50" spans="2:12" x14ac:dyDescent="0.15">
      <c r="B50" s="39"/>
      <c r="C50" s="42"/>
      <c r="D50" s="42"/>
      <c r="E50" s="55"/>
      <c r="F50" s="5" t="s">
        <v>14</v>
      </c>
      <c r="G50" s="6">
        <v>932.59999999999968</v>
      </c>
      <c r="H50" s="6">
        <v>1041.0999999999999</v>
      </c>
      <c r="I50" s="6">
        <v>1268.3999999999999</v>
      </c>
      <c r="J50" s="6"/>
      <c r="K50" s="6">
        <f t="shared" si="8"/>
        <v>3242.0999999999995</v>
      </c>
      <c r="L50" s="7"/>
    </row>
    <row r="51" spans="2:12" x14ac:dyDescent="0.15">
      <c r="B51" s="39"/>
      <c r="C51" s="42"/>
      <c r="D51" s="42"/>
      <c r="E51" s="55"/>
      <c r="F51" s="5" t="s">
        <v>15</v>
      </c>
      <c r="G51" s="6">
        <v>19.3</v>
      </c>
      <c r="H51" s="6"/>
      <c r="I51" s="6"/>
      <c r="J51" s="6"/>
      <c r="K51" s="6">
        <f t="shared" si="8"/>
        <v>19.3</v>
      </c>
      <c r="L51" s="7"/>
    </row>
    <row r="52" spans="2:12" x14ac:dyDescent="0.15">
      <c r="B52" s="39"/>
      <c r="C52" s="52"/>
      <c r="D52" s="42"/>
      <c r="E52" s="56"/>
      <c r="F52" s="8" t="s">
        <v>16</v>
      </c>
      <c r="G52" s="9">
        <f>SUM(G48:G51)</f>
        <v>951.89999999999964</v>
      </c>
      <c r="H52" s="9">
        <f>SUM(H48:H51)</f>
        <v>1041.0999999999999</v>
      </c>
      <c r="I52" s="9">
        <f>SUM(I48:I51)</f>
        <v>1268.3999999999999</v>
      </c>
      <c r="J52" s="9">
        <f>SUM(J48:J51)</f>
        <v>932</v>
      </c>
      <c r="K52" s="9">
        <f>SUM(K48:K51)</f>
        <v>4193.3999999999996</v>
      </c>
      <c r="L52" s="10"/>
    </row>
    <row r="53" spans="2:12" ht="17.25" customHeight="1" x14ac:dyDescent="0.15">
      <c r="B53" s="39"/>
      <c r="C53" s="41" t="s">
        <v>46</v>
      </c>
      <c r="D53" s="42"/>
      <c r="E53" s="54" t="s">
        <v>29</v>
      </c>
      <c r="F53" s="2" t="s">
        <v>12</v>
      </c>
      <c r="G53" s="3"/>
      <c r="H53" s="3"/>
      <c r="I53" s="3">
        <v>74.599999999999994</v>
      </c>
      <c r="J53" s="3"/>
      <c r="K53" s="3">
        <f>SUM(G53:J53)</f>
        <v>74.599999999999994</v>
      </c>
      <c r="L53" s="4"/>
    </row>
    <row r="54" spans="2:12" x14ac:dyDescent="0.15">
      <c r="B54" s="39"/>
      <c r="C54" s="42"/>
      <c r="D54" s="42"/>
      <c r="E54" s="55"/>
      <c r="F54" s="5" t="s">
        <v>13</v>
      </c>
      <c r="G54" s="6"/>
      <c r="H54" s="6"/>
      <c r="I54" s="6"/>
      <c r="J54" s="6">
        <v>10695.500000000002</v>
      </c>
      <c r="K54" s="6">
        <f t="shared" ref="K54:K56" si="9">SUM(G54:J54)</f>
        <v>10695.500000000002</v>
      </c>
      <c r="L54" s="7"/>
    </row>
    <row r="55" spans="2:12" x14ac:dyDescent="0.15">
      <c r="B55" s="39"/>
      <c r="C55" s="42"/>
      <c r="D55" s="42"/>
      <c r="E55" s="55"/>
      <c r="F55" s="5" t="s">
        <v>14</v>
      </c>
      <c r="G55" s="6">
        <v>5577.3999999999978</v>
      </c>
      <c r="H55" s="6">
        <v>3692.5000000000005</v>
      </c>
      <c r="I55" s="6">
        <v>6327.9000000000005</v>
      </c>
      <c r="J55" s="6"/>
      <c r="K55" s="6">
        <f t="shared" si="9"/>
        <v>15597.8</v>
      </c>
      <c r="L55" s="7"/>
    </row>
    <row r="56" spans="2:12" x14ac:dyDescent="0.15">
      <c r="B56" s="39"/>
      <c r="C56" s="42"/>
      <c r="D56" s="42"/>
      <c r="E56" s="55"/>
      <c r="F56" s="5" t="s">
        <v>15</v>
      </c>
      <c r="G56" s="6"/>
      <c r="H56" s="6"/>
      <c r="I56" s="6"/>
      <c r="J56" s="6"/>
      <c r="K56" s="6">
        <f t="shared" si="9"/>
        <v>0</v>
      </c>
      <c r="L56" s="7"/>
    </row>
    <row r="57" spans="2:12" x14ac:dyDescent="0.15">
      <c r="B57" s="39"/>
      <c r="C57" s="42"/>
      <c r="D57" s="42"/>
      <c r="E57" s="56"/>
      <c r="F57" s="8" t="s">
        <v>16</v>
      </c>
      <c r="G57" s="9">
        <f>SUM(G53:G56)</f>
        <v>5577.3999999999978</v>
      </c>
      <c r="H57" s="9">
        <f>SUM(H53:H56)</f>
        <v>3692.5000000000005</v>
      </c>
      <c r="I57" s="9">
        <f>SUM(I53:I56)</f>
        <v>6402.5000000000009</v>
      </c>
      <c r="J57" s="9">
        <f>SUM(J53:J56)</f>
        <v>10695.500000000002</v>
      </c>
      <c r="K57" s="9">
        <f>SUM(K53:K56)</f>
        <v>26367.9</v>
      </c>
      <c r="L57" s="10"/>
    </row>
    <row r="58" spans="2:12" x14ac:dyDescent="0.15">
      <c r="B58" s="39"/>
      <c r="C58" s="42"/>
      <c r="D58" s="42"/>
      <c r="E58" s="54" t="s">
        <v>30</v>
      </c>
      <c r="F58" s="2" t="s">
        <v>12</v>
      </c>
      <c r="G58" s="3"/>
      <c r="H58" s="3"/>
      <c r="I58" s="3"/>
      <c r="J58" s="3"/>
      <c r="K58" s="3">
        <f>SUM(G58:J58)</f>
        <v>0</v>
      </c>
      <c r="L58" s="4"/>
    </row>
    <row r="59" spans="2:12" x14ac:dyDescent="0.15">
      <c r="B59" s="39"/>
      <c r="C59" s="42"/>
      <c r="D59" s="42"/>
      <c r="E59" s="55"/>
      <c r="F59" s="5" t="s">
        <v>13</v>
      </c>
      <c r="G59" s="6"/>
      <c r="H59" s="6"/>
      <c r="I59" s="6"/>
      <c r="J59" s="6">
        <v>1449.1</v>
      </c>
      <c r="K59" s="6">
        <f t="shared" ref="K59:K61" si="10">SUM(G59:J59)</f>
        <v>1449.1</v>
      </c>
      <c r="L59" s="7"/>
    </row>
    <row r="60" spans="2:12" x14ac:dyDescent="0.15">
      <c r="B60" s="39"/>
      <c r="C60" s="42"/>
      <c r="D60" s="42"/>
      <c r="E60" s="55"/>
      <c r="F60" s="5" t="s">
        <v>14</v>
      </c>
      <c r="G60" s="6">
        <v>1126.0000000000002</v>
      </c>
      <c r="H60" s="6">
        <v>512.6</v>
      </c>
      <c r="I60" s="6">
        <v>512.70000000000005</v>
      </c>
      <c r="J60" s="6"/>
      <c r="K60" s="6">
        <f t="shared" si="10"/>
        <v>2151.3000000000002</v>
      </c>
      <c r="L60" s="7"/>
    </row>
    <row r="61" spans="2:12" x14ac:dyDescent="0.15">
      <c r="B61" s="39"/>
      <c r="C61" s="42"/>
      <c r="D61" s="42"/>
      <c r="E61" s="55"/>
      <c r="F61" s="5" t="s">
        <v>15</v>
      </c>
      <c r="G61" s="6">
        <v>40.5</v>
      </c>
      <c r="H61" s="6">
        <v>48</v>
      </c>
      <c r="I61" s="6">
        <v>143.30000000000001</v>
      </c>
      <c r="J61" s="6">
        <v>445</v>
      </c>
      <c r="K61" s="6">
        <f t="shared" si="10"/>
        <v>676.8</v>
      </c>
      <c r="L61" s="7"/>
    </row>
    <row r="62" spans="2:12" x14ac:dyDescent="0.15">
      <c r="B62" s="39"/>
      <c r="C62" s="42"/>
      <c r="D62" s="42"/>
      <c r="E62" s="56"/>
      <c r="F62" s="8" t="s">
        <v>16</v>
      </c>
      <c r="G62" s="9">
        <f>SUM(G58:G61)</f>
        <v>1166.5000000000002</v>
      </c>
      <c r="H62" s="9">
        <f>SUM(H58:H61)</f>
        <v>560.6</v>
      </c>
      <c r="I62" s="9">
        <f>SUM(I58:I61)</f>
        <v>656</v>
      </c>
      <c r="J62" s="9">
        <f>SUM(J58:J61)</f>
        <v>1894.1</v>
      </c>
      <c r="K62" s="9">
        <f>SUM(K58:K61)</f>
        <v>4277.2</v>
      </c>
      <c r="L62" s="10"/>
    </row>
    <row r="63" spans="2:12" x14ac:dyDescent="0.15">
      <c r="B63" s="39"/>
      <c r="C63" s="42"/>
      <c r="D63" s="42"/>
      <c r="E63" s="54" t="s">
        <v>31</v>
      </c>
      <c r="F63" s="2" t="s">
        <v>12</v>
      </c>
      <c r="G63" s="3"/>
      <c r="H63" s="3"/>
      <c r="I63" s="3"/>
      <c r="J63" s="3"/>
      <c r="K63" s="3">
        <f>SUM(G63:J63)</f>
        <v>0</v>
      </c>
      <c r="L63" s="4"/>
    </row>
    <row r="64" spans="2:12" x14ac:dyDescent="0.15">
      <c r="B64" s="39"/>
      <c r="C64" s="42"/>
      <c r="D64" s="42"/>
      <c r="E64" s="55"/>
      <c r="F64" s="5" t="s">
        <v>13</v>
      </c>
      <c r="G64" s="6"/>
      <c r="H64" s="6"/>
      <c r="I64" s="6"/>
      <c r="J64" s="6">
        <v>6568.9000000000015</v>
      </c>
      <c r="K64" s="6">
        <f t="shared" ref="K64:K66" si="11">SUM(G64:J64)</f>
        <v>6568.9000000000015</v>
      </c>
      <c r="L64" s="7"/>
    </row>
    <row r="65" spans="2:12" x14ac:dyDescent="0.15">
      <c r="B65" s="39"/>
      <c r="C65" s="42"/>
      <c r="D65" s="42"/>
      <c r="E65" s="55"/>
      <c r="F65" s="5" t="s">
        <v>14</v>
      </c>
      <c r="G65" s="6">
        <v>2568.6999999999998</v>
      </c>
      <c r="H65" s="6">
        <v>2375.4</v>
      </c>
      <c r="I65" s="6">
        <v>3787.099999999999</v>
      </c>
      <c r="J65" s="6">
        <v>232.5</v>
      </c>
      <c r="K65" s="6">
        <f t="shared" si="11"/>
        <v>8963.6999999999989</v>
      </c>
      <c r="L65" s="7"/>
    </row>
    <row r="66" spans="2:12" x14ac:dyDescent="0.15">
      <c r="B66" s="39"/>
      <c r="C66" s="42"/>
      <c r="D66" s="42"/>
      <c r="E66" s="55"/>
      <c r="F66" s="5" t="s">
        <v>15</v>
      </c>
      <c r="G66" s="6">
        <v>26.4</v>
      </c>
      <c r="H66" s="6"/>
      <c r="I66" s="6"/>
      <c r="J66" s="6">
        <v>283</v>
      </c>
      <c r="K66" s="6">
        <f t="shared" si="11"/>
        <v>309.39999999999998</v>
      </c>
      <c r="L66" s="7"/>
    </row>
    <row r="67" spans="2:12" x14ac:dyDescent="0.15">
      <c r="B67" s="39"/>
      <c r="C67" s="42"/>
      <c r="D67" s="42"/>
      <c r="E67" s="56"/>
      <c r="F67" s="8" t="s">
        <v>16</v>
      </c>
      <c r="G67" s="9">
        <f>SUM(G63:G66)</f>
        <v>2595.1</v>
      </c>
      <c r="H67" s="9">
        <f>SUM(H63:H66)</f>
        <v>2375.4</v>
      </c>
      <c r="I67" s="9">
        <f>SUM(I63:I66)</f>
        <v>3787.099999999999</v>
      </c>
      <c r="J67" s="9">
        <f>SUM(J63:J66)</f>
        <v>7084.4000000000015</v>
      </c>
      <c r="K67" s="9">
        <f>SUM(K63:K66)</f>
        <v>15842</v>
      </c>
      <c r="L67" s="10"/>
    </row>
    <row r="68" spans="2:12" x14ac:dyDescent="0.15">
      <c r="B68" s="39"/>
      <c r="C68" s="42"/>
      <c r="D68" s="42"/>
      <c r="E68" s="54" t="s">
        <v>32</v>
      </c>
      <c r="F68" s="2" t="s">
        <v>12</v>
      </c>
      <c r="G68" s="3"/>
      <c r="H68" s="3"/>
      <c r="I68" s="3"/>
      <c r="J68" s="3"/>
      <c r="K68" s="3">
        <f>SUM(G68:J68)</f>
        <v>0</v>
      </c>
      <c r="L68" s="4"/>
    </row>
    <row r="69" spans="2:12" x14ac:dyDescent="0.15">
      <c r="B69" s="39"/>
      <c r="C69" s="42"/>
      <c r="D69" s="42"/>
      <c r="E69" s="55"/>
      <c r="F69" s="5" t="s">
        <v>13</v>
      </c>
      <c r="G69" s="6"/>
      <c r="H69" s="6"/>
      <c r="I69" s="6"/>
      <c r="J69" s="6">
        <v>762.5</v>
      </c>
      <c r="K69" s="6">
        <f t="shared" ref="K69:K71" si="12">SUM(G69:J69)</f>
        <v>762.5</v>
      </c>
      <c r="L69" s="7"/>
    </row>
    <row r="70" spans="2:12" x14ac:dyDescent="0.15">
      <c r="B70" s="39"/>
      <c r="C70" s="42"/>
      <c r="D70" s="42"/>
      <c r="E70" s="55"/>
      <c r="F70" s="5" t="s">
        <v>14</v>
      </c>
      <c r="G70" s="6">
        <v>60.899999999999991</v>
      </c>
      <c r="H70" s="6">
        <v>84.199999999999989</v>
      </c>
      <c r="I70" s="6">
        <v>612.89999999999986</v>
      </c>
      <c r="J70" s="6"/>
      <c r="K70" s="6">
        <f t="shared" si="12"/>
        <v>757.99999999999977</v>
      </c>
      <c r="L70" s="7"/>
    </row>
    <row r="71" spans="2:12" x14ac:dyDescent="0.15">
      <c r="B71" s="39"/>
      <c r="C71" s="42"/>
      <c r="D71" s="42"/>
      <c r="E71" s="55"/>
      <c r="F71" s="5" t="s">
        <v>15</v>
      </c>
      <c r="G71" s="6"/>
      <c r="H71" s="6"/>
      <c r="I71" s="6"/>
      <c r="J71" s="6"/>
      <c r="K71" s="6">
        <f t="shared" si="12"/>
        <v>0</v>
      </c>
      <c r="L71" s="7"/>
    </row>
    <row r="72" spans="2:12" x14ac:dyDescent="0.15">
      <c r="B72" s="39"/>
      <c r="C72" s="42"/>
      <c r="D72" s="42"/>
      <c r="E72" s="56"/>
      <c r="F72" s="8" t="s">
        <v>16</v>
      </c>
      <c r="G72" s="9">
        <f>SUM(G68:G71)</f>
        <v>60.899999999999991</v>
      </c>
      <c r="H72" s="9">
        <f>SUM(H68:H71)</f>
        <v>84.199999999999989</v>
      </c>
      <c r="I72" s="9">
        <f>SUM(I68:I71)</f>
        <v>612.89999999999986</v>
      </c>
      <c r="J72" s="9">
        <f>SUM(J68:J71)</f>
        <v>762.5</v>
      </c>
      <c r="K72" s="9">
        <f>SUM(K68:K71)</f>
        <v>1520.4999999999998</v>
      </c>
      <c r="L72" s="10"/>
    </row>
    <row r="73" spans="2:12" x14ac:dyDescent="0.15">
      <c r="B73" s="39"/>
      <c r="C73" s="42"/>
      <c r="D73" s="42"/>
      <c r="E73" s="54" t="s">
        <v>33</v>
      </c>
      <c r="F73" s="2" t="s">
        <v>12</v>
      </c>
      <c r="G73" s="3"/>
      <c r="H73" s="3"/>
      <c r="I73" s="3"/>
      <c r="J73" s="3"/>
      <c r="K73" s="3">
        <f>SUM(G73:J73)</f>
        <v>0</v>
      </c>
      <c r="L73" s="4"/>
    </row>
    <row r="74" spans="2:12" x14ac:dyDescent="0.15">
      <c r="B74" s="39"/>
      <c r="C74" s="42"/>
      <c r="D74" s="42"/>
      <c r="E74" s="55"/>
      <c r="F74" s="5" t="s">
        <v>13</v>
      </c>
      <c r="G74" s="6"/>
      <c r="H74" s="6"/>
      <c r="I74" s="6"/>
      <c r="J74" s="6"/>
      <c r="K74" s="6">
        <f t="shared" ref="K74:K76" si="13">SUM(G74:J74)</f>
        <v>0</v>
      </c>
      <c r="L74" s="7"/>
    </row>
    <row r="75" spans="2:12" x14ac:dyDescent="0.15">
      <c r="B75" s="39"/>
      <c r="C75" s="42"/>
      <c r="D75" s="42"/>
      <c r="E75" s="55"/>
      <c r="F75" s="5" t="s">
        <v>14</v>
      </c>
      <c r="G75" s="6">
        <v>55.2</v>
      </c>
      <c r="H75" s="6"/>
      <c r="I75" s="6">
        <v>90.7</v>
      </c>
      <c r="J75" s="6"/>
      <c r="K75" s="6">
        <f t="shared" si="13"/>
        <v>145.9</v>
      </c>
      <c r="L75" s="7"/>
    </row>
    <row r="76" spans="2:12" x14ac:dyDescent="0.15">
      <c r="B76" s="39"/>
      <c r="C76" s="42"/>
      <c r="D76" s="42"/>
      <c r="E76" s="55"/>
      <c r="F76" s="5" t="s">
        <v>15</v>
      </c>
      <c r="G76" s="6"/>
      <c r="H76" s="6">
        <v>61.3</v>
      </c>
      <c r="I76" s="6">
        <v>50</v>
      </c>
      <c r="J76" s="6"/>
      <c r="K76" s="6">
        <f t="shared" si="13"/>
        <v>111.3</v>
      </c>
      <c r="L76" s="7"/>
    </row>
    <row r="77" spans="2:12" x14ac:dyDescent="0.15">
      <c r="B77" s="39"/>
      <c r="C77" s="42"/>
      <c r="D77" s="42"/>
      <c r="E77" s="56"/>
      <c r="F77" s="8" t="s">
        <v>16</v>
      </c>
      <c r="G77" s="9">
        <f>SUM(G73:G76)</f>
        <v>55.2</v>
      </c>
      <c r="H77" s="9">
        <f>SUM(H73:H76)</f>
        <v>61.3</v>
      </c>
      <c r="I77" s="9">
        <f>SUM(I73:I76)</f>
        <v>140.69999999999999</v>
      </c>
      <c r="J77" s="9">
        <f>SUM(J73:J76)</f>
        <v>0</v>
      </c>
      <c r="K77" s="9">
        <f>SUM(K73:K76)</f>
        <v>257.2</v>
      </c>
      <c r="L77" s="10"/>
    </row>
    <row r="78" spans="2:12" x14ac:dyDescent="0.15">
      <c r="B78" s="39"/>
      <c r="C78" s="42"/>
      <c r="D78" s="42"/>
      <c r="E78" s="54" t="s">
        <v>35</v>
      </c>
      <c r="F78" s="2" t="s">
        <v>12</v>
      </c>
      <c r="G78" s="3"/>
      <c r="H78" s="3"/>
      <c r="I78" s="3"/>
      <c r="J78" s="3"/>
      <c r="K78" s="3">
        <f>SUM(G78:J78)</f>
        <v>0</v>
      </c>
      <c r="L78" s="4"/>
    </row>
    <row r="79" spans="2:12" x14ac:dyDescent="0.15">
      <c r="B79" s="39"/>
      <c r="C79" s="42"/>
      <c r="D79" s="42"/>
      <c r="E79" s="55"/>
      <c r="F79" s="5" t="s">
        <v>13</v>
      </c>
      <c r="G79" s="6"/>
      <c r="H79" s="6"/>
      <c r="I79" s="6"/>
      <c r="J79" s="6">
        <v>266</v>
      </c>
      <c r="K79" s="6">
        <f t="shared" ref="K79:K81" si="14">SUM(G79:J79)</f>
        <v>266</v>
      </c>
      <c r="L79" s="7"/>
    </row>
    <row r="80" spans="2:12" x14ac:dyDescent="0.15">
      <c r="B80" s="39"/>
      <c r="C80" s="42"/>
      <c r="D80" s="42"/>
      <c r="E80" s="55"/>
      <c r="F80" s="5" t="s">
        <v>14</v>
      </c>
      <c r="G80" s="6">
        <v>568</v>
      </c>
      <c r="H80" s="6">
        <v>191.3</v>
      </c>
      <c r="I80" s="6">
        <v>327.8</v>
      </c>
      <c r="J80" s="6"/>
      <c r="K80" s="6">
        <f t="shared" si="14"/>
        <v>1087.0999999999999</v>
      </c>
      <c r="L80" s="7"/>
    </row>
    <row r="81" spans="2:12" x14ac:dyDescent="0.15">
      <c r="B81" s="39"/>
      <c r="C81" s="42"/>
      <c r="D81" s="42"/>
      <c r="E81" s="55"/>
      <c r="F81" s="5" t="s">
        <v>15</v>
      </c>
      <c r="G81" s="6"/>
      <c r="H81" s="6"/>
      <c r="I81" s="6"/>
      <c r="J81" s="6"/>
      <c r="K81" s="6">
        <f t="shared" si="14"/>
        <v>0</v>
      </c>
      <c r="L81" s="7"/>
    </row>
    <row r="82" spans="2:12" x14ac:dyDescent="0.15">
      <c r="B82" s="39"/>
      <c r="C82" s="42"/>
      <c r="D82" s="42"/>
      <c r="E82" s="56"/>
      <c r="F82" s="8" t="s">
        <v>16</v>
      </c>
      <c r="G82" s="9">
        <f>SUM(G78:G81)</f>
        <v>568</v>
      </c>
      <c r="H82" s="9">
        <f>SUM(H78:H81)</f>
        <v>191.3</v>
      </c>
      <c r="I82" s="9">
        <f>SUM(I78:I81)</f>
        <v>327.8</v>
      </c>
      <c r="J82" s="9">
        <f>SUM(J78:J81)</f>
        <v>266</v>
      </c>
      <c r="K82" s="9">
        <f>SUM(K78:K81)</f>
        <v>1353.1</v>
      </c>
      <c r="L82" s="10"/>
    </row>
    <row r="83" spans="2:12" x14ac:dyDescent="0.15">
      <c r="B83" s="39"/>
      <c r="C83" s="42"/>
      <c r="D83" s="42"/>
      <c r="E83" s="54" t="s">
        <v>34</v>
      </c>
      <c r="F83" s="2" t="s">
        <v>12</v>
      </c>
      <c r="G83" s="3"/>
      <c r="H83" s="3"/>
      <c r="I83" s="3"/>
      <c r="J83" s="3"/>
      <c r="K83" s="3">
        <f>SUM(G83:J83)</f>
        <v>0</v>
      </c>
      <c r="L83" s="4"/>
    </row>
    <row r="84" spans="2:12" x14ac:dyDescent="0.15">
      <c r="B84" s="39"/>
      <c r="C84" s="42"/>
      <c r="D84" s="42"/>
      <c r="E84" s="55"/>
      <c r="F84" s="5" t="s">
        <v>13</v>
      </c>
      <c r="G84" s="6"/>
      <c r="H84" s="6"/>
      <c r="I84" s="6"/>
      <c r="J84" s="6">
        <v>1973.6</v>
      </c>
      <c r="K84" s="6">
        <f t="shared" ref="K84:K86" si="15">SUM(G84:J84)</f>
        <v>1973.6</v>
      </c>
      <c r="L84" s="7"/>
    </row>
    <row r="85" spans="2:12" x14ac:dyDescent="0.15">
      <c r="B85" s="39"/>
      <c r="C85" s="42"/>
      <c r="D85" s="42"/>
      <c r="E85" s="55"/>
      <c r="F85" s="5" t="s">
        <v>14</v>
      </c>
      <c r="G85" s="6">
        <v>2314.1000000000004</v>
      </c>
      <c r="H85" s="6">
        <v>1435.2999999999995</v>
      </c>
      <c r="I85" s="6">
        <v>989.19999999999993</v>
      </c>
      <c r="J85" s="6"/>
      <c r="K85" s="6">
        <f t="shared" si="15"/>
        <v>4738.5999999999995</v>
      </c>
      <c r="L85" s="7"/>
    </row>
    <row r="86" spans="2:12" x14ac:dyDescent="0.15">
      <c r="B86" s="39"/>
      <c r="C86" s="42"/>
      <c r="D86" s="42"/>
      <c r="E86" s="55"/>
      <c r="F86" s="5" t="s">
        <v>15</v>
      </c>
      <c r="G86" s="6"/>
      <c r="H86" s="6">
        <v>41.6</v>
      </c>
      <c r="I86" s="6"/>
      <c r="J86" s="6"/>
      <c r="K86" s="6">
        <f t="shared" si="15"/>
        <v>41.6</v>
      </c>
      <c r="L86" s="7"/>
    </row>
    <row r="87" spans="2:12" x14ac:dyDescent="0.15">
      <c r="B87" s="39"/>
      <c r="C87" s="42"/>
      <c r="D87" s="42"/>
      <c r="E87" s="56"/>
      <c r="F87" s="8" t="s">
        <v>16</v>
      </c>
      <c r="G87" s="9">
        <f>SUM(G83:G86)</f>
        <v>2314.1000000000004</v>
      </c>
      <c r="H87" s="9">
        <f>SUM(H83:H86)</f>
        <v>1476.8999999999994</v>
      </c>
      <c r="I87" s="9">
        <f>SUM(I83:I86)</f>
        <v>989.19999999999993</v>
      </c>
      <c r="J87" s="9">
        <f>SUM(J83:J86)</f>
        <v>1973.6</v>
      </c>
      <c r="K87" s="9">
        <f>SUM(K83:K86)</f>
        <v>6753.7999999999993</v>
      </c>
      <c r="L87" s="10"/>
    </row>
    <row r="88" spans="2:12" x14ac:dyDescent="0.15">
      <c r="B88" s="39"/>
      <c r="C88" s="42"/>
      <c r="D88" s="42"/>
      <c r="E88" s="54" t="s">
        <v>36</v>
      </c>
      <c r="F88" s="2" t="s">
        <v>12</v>
      </c>
      <c r="G88" s="3"/>
      <c r="H88" s="3"/>
      <c r="I88" s="3"/>
      <c r="J88" s="3">
        <v>455</v>
      </c>
      <c r="K88" s="3">
        <f>SUM(G88:J88)</f>
        <v>455</v>
      </c>
      <c r="L88" s="4"/>
    </row>
    <row r="89" spans="2:12" x14ac:dyDescent="0.15">
      <c r="B89" s="39"/>
      <c r="C89" s="42"/>
      <c r="D89" s="42"/>
      <c r="E89" s="55"/>
      <c r="F89" s="5" t="s">
        <v>13</v>
      </c>
      <c r="G89" s="6"/>
      <c r="H89" s="6"/>
      <c r="I89" s="6"/>
      <c r="J89" s="6">
        <v>130</v>
      </c>
      <c r="K89" s="6">
        <f t="shared" ref="K89:K91" si="16">SUM(G89:J89)</f>
        <v>130</v>
      </c>
      <c r="L89" s="7"/>
    </row>
    <row r="90" spans="2:12" x14ac:dyDescent="0.15">
      <c r="B90" s="39"/>
      <c r="C90" s="42"/>
      <c r="D90" s="42"/>
      <c r="E90" s="55"/>
      <c r="F90" s="5" t="s">
        <v>14</v>
      </c>
      <c r="G90" s="6">
        <v>387.99999999999989</v>
      </c>
      <c r="H90" s="6">
        <v>130</v>
      </c>
      <c r="I90" s="6">
        <v>72.099999999999994</v>
      </c>
      <c r="J90" s="6"/>
      <c r="K90" s="6">
        <f t="shared" si="16"/>
        <v>590.09999999999991</v>
      </c>
      <c r="L90" s="7"/>
    </row>
    <row r="91" spans="2:12" x14ac:dyDescent="0.15">
      <c r="B91" s="39"/>
      <c r="C91" s="42"/>
      <c r="D91" s="42"/>
      <c r="E91" s="55"/>
      <c r="F91" s="5" t="s">
        <v>15</v>
      </c>
      <c r="G91" s="6"/>
      <c r="H91" s="6">
        <v>66.099999999999994</v>
      </c>
      <c r="I91" s="6">
        <v>135</v>
      </c>
      <c r="J91" s="6">
        <v>615</v>
      </c>
      <c r="K91" s="6">
        <f t="shared" si="16"/>
        <v>816.1</v>
      </c>
      <c r="L91" s="7"/>
    </row>
    <row r="92" spans="2:12" x14ac:dyDescent="0.15">
      <c r="B92" s="39"/>
      <c r="C92" s="42"/>
      <c r="D92" s="42"/>
      <c r="E92" s="56"/>
      <c r="F92" s="8" t="s">
        <v>16</v>
      </c>
      <c r="G92" s="9">
        <f>SUM(G88:G91)</f>
        <v>387.99999999999989</v>
      </c>
      <c r="H92" s="9">
        <f>SUM(H88:H91)</f>
        <v>196.1</v>
      </c>
      <c r="I92" s="9">
        <f>SUM(I88:I91)</f>
        <v>207.1</v>
      </c>
      <c r="J92" s="9">
        <f>SUM(J88:J91)</f>
        <v>1200</v>
      </c>
      <c r="K92" s="9">
        <f>SUM(K88:K91)</f>
        <v>1991.1999999999998</v>
      </c>
      <c r="L92" s="10"/>
    </row>
    <row r="93" spans="2:12" x14ac:dyDescent="0.15">
      <c r="B93" s="39"/>
      <c r="C93" s="42"/>
      <c r="D93" s="42"/>
      <c r="E93" s="54" t="s">
        <v>37</v>
      </c>
      <c r="F93" s="2" t="s">
        <v>12</v>
      </c>
      <c r="G93" s="3"/>
      <c r="H93" s="3"/>
      <c r="I93" s="3"/>
      <c r="J93" s="3"/>
      <c r="K93" s="3">
        <f>SUM(G93:J93)</f>
        <v>0</v>
      </c>
      <c r="L93" s="4"/>
    </row>
    <row r="94" spans="2:12" x14ac:dyDescent="0.15">
      <c r="B94" s="39"/>
      <c r="C94" s="42"/>
      <c r="D94" s="42"/>
      <c r="E94" s="55"/>
      <c r="F94" s="5" t="s">
        <v>13</v>
      </c>
      <c r="G94" s="6"/>
      <c r="H94" s="6"/>
      <c r="I94" s="6"/>
      <c r="J94" s="6">
        <v>128.80000000000001</v>
      </c>
      <c r="K94" s="6">
        <f t="shared" ref="K94:K96" si="17">SUM(G94:J94)</f>
        <v>128.80000000000001</v>
      </c>
      <c r="L94" s="7"/>
    </row>
    <row r="95" spans="2:12" x14ac:dyDescent="0.15">
      <c r="B95" s="39"/>
      <c r="C95" s="42"/>
      <c r="D95" s="42"/>
      <c r="E95" s="55"/>
      <c r="F95" s="5" t="s">
        <v>14</v>
      </c>
      <c r="G95" s="6">
        <v>2284.1000000000004</v>
      </c>
      <c r="H95" s="6">
        <v>1401.2999999999995</v>
      </c>
      <c r="I95" s="6">
        <v>992.59999999999991</v>
      </c>
      <c r="J95" s="6"/>
      <c r="K95" s="6">
        <f t="shared" si="17"/>
        <v>4678</v>
      </c>
      <c r="L95" s="7"/>
    </row>
    <row r="96" spans="2:12" x14ac:dyDescent="0.15">
      <c r="B96" s="39"/>
      <c r="C96" s="42"/>
      <c r="D96" s="42"/>
      <c r="E96" s="55"/>
      <c r="F96" s="5" t="s">
        <v>15</v>
      </c>
      <c r="G96" s="6"/>
      <c r="H96" s="6">
        <v>38</v>
      </c>
      <c r="I96" s="6">
        <v>60</v>
      </c>
      <c r="J96" s="6">
        <v>1285</v>
      </c>
      <c r="K96" s="6">
        <f t="shared" si="17"/>
        <v>1383</v>
      </c>
      <c r="L96" s="7"/>
    </row>
    <row r="97" spans="2:12" x14ac:dyDescent="0.15">
      <c r="B97" s="39"/>
      <c r="C97" s="42"/>
      <c r="D97" s="42"/>
      <c r="E97" s="56"/>
      <c r="F97" s="8" t="s">
        <v>16</v>
      </c>
      <c r="G97" s="9">
        <f>SUM(G93:G96)</f>
        <v>2284.1000000000004</v>
      </c>
      <c r="H97" s="9">
        <f>SUM(H93:H96)</f>
        <v>1439.2999999999995</v>
      </c>
      <c r="I97" s="9">
        <f>SUM(I93:I96)</f>
        <v>1052.5999999999999</v>
      </c>
      <c r="J97" s="9">
        <f>SUM(J93:J96)</f>
        <v>1413.8</v>
      </c>
      <c r="K97" s="9">
        <f>SUM(K93:K96)</f>
        <v>6189.8</v>
      </c>
      <c r="L97" s="10"/>
    </row>
    <row r="98" spans="2:12" x14ac:dyDescent="0.15">
      <c r="B98" s="39"/>
      <c r="C98" s="42"/>
      <c r="D98" s="42"/>
      <c r="E98" s="54" t="s">
        <v>38</v>
      </c>
      <c r="F98" s="2" t="s">
        <v>12</v>
      </c>
      <c r="G98" s="3"/>
      <c r="H98" s="3"/>
      <c r="I98" s="3"/>
      <c r="J98" s="3"/>
      <c r="K98" s="3">
        <f>SUM(G98:J98)</f>
        <v>0</v>
      </c>
      <c r="L98" s="4"/>
    </row>
    <row r="99" spans="2:12" x14ac:dyDescent="0.15">
      <c r="B99" s="39"/>
      <c r="C99" s="42"/>
      <c r="D99" s="42"/>
      <c r="E99" s="55"/>
      <c r="F99" s="5" t="s">
        <v>13</v>
      </c>
      <c r="G99" s="6"/>
      <c r="H99" s="6"/>
      <c r="I99" s="6"/>
      <c r="J99" s="6">
        <v>776.09999999999991</v>
      </c>
      <c r="K99" s="6">
        <f t="shared" ref="K99:K101" si="18">SUM(G99:J99)</f>
        <v>776.09999999999991</v>
      </c>
      <c r="L99" s="7"/>
    </row>
    <row r="100" spans="2:12" x14ac:dyDescent="0.15">
      <c r="B100" s="39"/>
      <c r="C100" s="42"/>
      <c r="D100" s="42"/>
      <c r="E100" s="55"/>
      <c r="F100" s="5" t="s">
        <v>14</v>
      </c>
      <c r="G100" s="6">
        <v>414.4</v>
      </c>
      <c r="H100" s="6">
        <v>349.90000000000003</v>
      </c>
      <c r="I100" s="6">
        <v>325.7</v>
      </c>
      <c r="J100" s="6"/>
      <c r="K100" s="6">
        <f t="shared" si="18"/>
        <v>1090</v>
      </c>
      <c r="L100" s="7"/>
    </row>
    <row r="101" spans="2:12" x14ac:dyDescent="0.15">
      <c r="B101" s="39"/>
      <c r="C101" s="42"/>
      <c r="D101" s="42"/>
      <c r="E101" s="55"/>
      <c r="F101" s="5" t="s">
        <v>15</v>
      </c>
      <c r="G101" s="6">
        <v>47</v>
      </c>
      <c r="H101" s="6">
        <v>168.4</v>
      </c>
      <c r="I101" s="6">
        <v>304.10000000000002</v>
      </c>
      <c r="J101" s="6">
        <v>1613</v>
      </c>
      <c r="K101" s="6">
        <f t="shared" si="18"/>
        <v>2132.5</v>
      </c>
      <c r="L101" s="7"/>
    </row>
    <row r="102" spans="2:12" x14ac:dyDescent="0.15">
      <c r="B102" s="39"/>
      <c r="C102" s="52"/>
      <c r="D102" s="42"/>
      <c r="E102" s="56"/>
      <c r="F102" s="8" t="s">
        <v>16</v>
      </c>
      <c r="G102" s="9">
        <f>SUM(G98:G101)</f>
        <v>461.4</v>
      </c>
      <c r="H102" s="9">
        <f>SUM(H98:H101)</f>
        <v>518.30000000000007</v>
      </c>
      <c r="I102" s="9">
        <f>SUM(I98:I101)</f>
        <v>629.79999999999995</v>
      </c>
      <c r="J102" s="9">
        <f>SUM(J98:J101)</f>
        <v>2389.1</v>
      </c>
      <c r="K102" s="9">
        <f>SUM(K98:K101)</f>
        <v>3998.6</v>
      </c>
      <c r="L102" s="10"/>
    </row>
    <row r="103" spans="2:12" ht="17.25" customHeight="1" x14ac:dyDescent="0.15">
      <c r="B103" s="39"/>
      <c r="C103" s="41" t="s">
        <v>47</v>
      </c>
      <c r="D103" s="42"/>
      <c r="E103" s="54" t="s">
        <v>39</v>
      </c>
      <c r="F103" s="2" t="s">
        <v>12</v>
      </c>
      <c r="G103" s="3">
        <v>9.9</v>
      </c>
      <c r="H103" s="3"/>
      <c r="I103" s="3"/>
      <c r="J103" s="3"/>
      <c r="K103" s="3">
        <f>SUM(G103:J103)</f>
        <v>9.9</v>
      </c>
      <c r="L103" s="4"/>
    </row>
    <row r="104" spans="2:12" x14ac:dyDescent="0.15">
      <c r="B104" s="39"/>
      <c r="C104" s="42"/>
      <c r="D104" s="42"/>
      <c r="E104" s="55"/>
      <c r="F104" s="5" t="s">
        <v>13</v>
      </c>
      <c r="G104" s="6"/>
      <c r="H104" s="6"/>
      <c r="I104" s="6"/>
      <c r="J104" s="6">
        <v>1244</v>
      </c>
      <c r="K104" s="6">
        <f t="shared" ref="K104:K106" si="19">SUM(G104:J104)</f>
        <v>1244</v>
      </c>
      <c r="L104" s="7"/>
    </row>
    <row r="105" spans="2:12" x14ac:dyDescent="0.15">
      <c r="B105" s="39"/>
      <c r="C105" s="42"/>
      <c r="D105" s="42"/>
      <c r="E105" s="55"/>
      <c r="F105" s="5" t="s">
        <v>14</v>
      </c>
      <c r="G105" s="6">
        <v>909.5999999999998</v>
      </c>
      <c r="H105" s="6">
        <v>836.50000000000011</v>
      </c>
      <c r="I105" s="6">
        <v>702.1</v>
      </c>
      <c r="J105" s="6">
        <v>207.2</v>
      </c>
      <c r="K105" s="6">
        <f t="shared" si="19"/>
        <v>2655.3999999999996</v>
      </c>
      <c r="L105" s="7"/>
    </row>
    <row r="106" spans="2:12" x14ac:dyDescent="0.15">
      <c r="B106" s="39"/>
      <c r="C106" s="42"/>
      <c r="D106" s="42"/>
      <c r="E106" s="55"/>
      <c r="F106" s="5" t="s">
        <v>15</v>
      </c>
      <c r="G106" s="6">
        <v>71.600000000000009</v>
      </c>
      <c r="H106" s="6">
        <v>196.8</v>
      </c>
      <c r="I106" s="6">
        <v>448.40000000000003</v>
      </c>
      <c r="J106" s="6">
        <v>1133</v>
      </c>
      <c r="K106" s="6">
        <f t="shared" si="19"/>
        <v>1849.8000000000002</v>
      </c>
      <c r="L106" s="7"/>
    </row>
    <row r="107" spans="2:12" x14ac:dyDescent="0.15">
      <c r="B107" s="39"/>
      <c r="C107" s="42"/>
      <c r="D107" s="42"/>
      <c r="E107" s="56"/>
      <c r="F107" s="8" t="s">
        <v>16</v>
      </c>
      <c r="G107" s="9">
        <f>SUM(G103:G106)</f>
        <v>991.0999999999998</v>
      </c>
      <c r="H107" s="9">
        <f>SUM(H103:H106)</f>
        <v>1033.3000000000002</v>
      </c>
      <c r="I107" s="9">
        <f>SUM(I103:I106)</f>
        <v>1150.5</v>
      </c>
      <c r="J107" s="9">
        <f>SUM(J103:J106)</f>
        <v>2584.1999999999998</v>
      </c>
      <c r="K107" s="9">
        <f>SUM(K103:K106)</f>
        <v>5759.1</v>
      </c>
      <c r="L107" s="10"/>
    </row>
    <row r="108" spans="2:12" x14ac:dyDescent="0.15">
      <c r="B108" s="39"/>
      <c r="C108" s="42"/>
      <c r="D108" s="42"/>
      <c r="E108" s="54" t="s">
        <v>40</v>
      </c>
      <c r="F108" s="2" t="s">
        <v>12</v>
      </c>
      <c r="G108" s="3"/>
      <c r="H108" s="3"/>
      <c r="I108" s="3"/>
      <c r="J108" s="3"/>
      <c r="K108" s="3">
        <f>SUM(G108:J108)</f>
        <v>0</v>
      </c>
      <c r="L108" s="4"/>
    </row>
    <row r="109" spans="2:12" x14ac:dyDescent="0.15">
      <c r="B109" s="39"/>
      <c r="C109" s="42"/>
      <c r="D109" s="42"/>
      <c r="E109" s="55"/>
      <c r="F109" s="5" t="s">
        <v>13</v>
      </c>
      <c r="G109" s="6"/>
      <c r="H109" s="6"/>
      <c r="I109" s="6"/>
      <c r="J109" s="6">
        <v>1973</v>
      </c>
      <c r="K109" s="6">
        <f t="shared" ref="K109:K111" si="20">SUM(G109:J109)</f>
        <v>1973</v>
      </c>
      <c r="L109" s="7"/>
    </row>
    <row r="110" spans="2:12" x14ac:dyDescent="0.15">
      <c r="B110" s="39"/>
      <c r="C110" s="42"/>
      <c r="D110" s="42"/>
      <c r="E110" s="55"/>
      <c r="F110" s="5" t="s">
        <v>14</v>
      </c>
      <c r="G110" s="6">
        <v>864.20000000000016</v>
      </c>
      <c r="H110" s="6">
        <v>660.0999999999998</v>
      </c>
      <c r="I110" s="6">
        <v>868.69999999999993</v>
      </c>
      <c r="J110" s="6"/>
      <c r="K110" s="6">
        <f t="shared" si="20"/>
        <v>2393</v>
      </c>
      <c r="L110" s="7"/>
    </row>
    <row r="111" spans="2:12" x14ac:dyDescent="0.15">
      <c r="B111" s="39"/>
      <c r="C111" s="42"/>
      <c r="D111" s="42"/>
      <c r="E111" s="55"/>
      <c r="F111" s="5" t="s">
        <v>15</v>
      </c>
      <c r="G111" s="6">
        <v>52.9</v>
      </c>
      <c r="H111" s="6"/>
      <c r="I111" s="6">
        <v>93</v>
      </c>
      <c r="J111" s="6">
        <v>224</v>
      </c>
      <c r="K111" s="6">
        <f t="shared" si="20"/>
        <v>369.9</v>
      </c>
      <c r="L111" s="7"/>
    </row>
    <row r="112" spans="2:12" x14ac:dyDescent="0.15">
      <c r="B112" s="39"/>
      <c r="C112" s="42"/>
      <c r="D112" s="42"/>
      <c r="E112" s="56"/>
      <c r="F112" s="8" t="s">
        <v>16</v>
      </c>
      <c r="G112" s="9">
        <f>SUM(G108:G111)</f>
        <v>917.10000000000014</v>
      </c>
      <c r="H112" s="9">
        <f>SUM(H108:H111)</f>
        <v>660.0999999999998</v>
      </c>
      <c r="I112" s="9">
        <f>SUM(I108:I111)</f>
        <v>961.69999999999993</v>
      </c>
      <c r="J112" s="9">
        <f>SUM(J108:J111)</f>
        <v>2197</v>
      </c>
      <c r="K112" s="9">
        <f>SUM(K108:K111)</f>
        <v>4735.8999999999996</v>
      </c>
      <c r="L112" s="10"/>
    </row>
    <row r="113" spans="2:12" x14ac:dyDescent="0.15">
      <c r="B113" s="39"/>
      <c r="C113" s="42"/>
      <c r="D113" s="42"/>
      <c r="E113" s="54" t="s">
        <v>41</v>
      </c>
      <c r="F113" s="2" t="s">
        <v>12</v>
      </c>
      <c r="G113" s="3">
        <v>19.5</v>
      </c>
      <c r="H113" s="3"/>
      <c r="I113" s="3"/>
      <c r="J113" s="3">
        <v>491.7</v>
      </c>
      <c r="K113" s="3">
        <f>SUM(G113:J113)</f>
        <v>511.2</v>
      </c>
      <c r="L113" s="4"/>
    </row>
    <row r="114" spans="2:12" x14ac:dyDescent="0.15">
      <c r="B114" s="39"/>
      <c r="C114" s="42"/>
      <c r="D114" s="42"/>
      <c r="E114" s="55"/>
      <c r="F114" s="5" t="s">
        <v>13</v>
      </c>
      <c r="G114" s="6"/>
      <c r="H114" s="6"/>
      <c r="I114" s="6"/>
      <c r="J114" s="6">
        <v>12868.2</v>
      </c>
      <c r="K114" s="6">
        <f t="shared" ref="K114:K116" si="21">SUM(G114:J114)</f>
        <v>12868.2</v>
      </c>
      <c r="L114" s="7"/>
    </row>
    <row r="115" spans="2:12" x14ac:dyDescent="0.15">
      <c r="B115" s="39"/>
      <c r="C115" s="42"/>
      <c r="D115" s="42"/>
      <c r="E115" s="55"/>
      <c r="F115" s="5" t="s">
        <v>14</v>
      </c>
      <c r="G115" s="6">
        <v>7795.7999999999984</v>
      </c>
      <c r="H115" s="6">
        <v>7566.2000000000025</v>
      </c>
      <c r="I115" s="6">
        <v>10878.1</v>
      </c>
      <c r="J115" s="6">
        <v>703.00000000000011</v>
      </c>
      <c r="K115" s="6">
        <f t="shared" si="21"/>
        <v>26943.1</v>
      </c>
      <c r="L115" s="7"/>
    </row>
    <row r="116" spans="2:12" x14ac:dyDescent="0.15">
      <c r="B116" s="39"/>
      <c r="C116" s="42"/>
      <c r="D116" s="42"/>
      <c r="E116" s="55"/>
      <c r="F116" s="5" t="s">
        <v>15</v>
      </c>
      <c r="G116" s="6"/>
      <c r="H116" s="6">
        <v>38.6</v>
      </c>
      <c r="I116" s="6">
        <v>90</v>
      </c>
      <c r="J116" s="6"/>
      <c r="K116" s="6">
        <f t="shared" si="21"/>
        <v>128.6</v>
      </c>
      <c r="L116" s="7"/>
    </row>
    <row r="117" spans="2:12" x14ac:dyDescent="0.15">
      <c r="B117" s="39"/>
      <c r="C117" s="42"/>
      <c r="D117" s="42"/>
      <c r="E117" s="56"/>
      <c r="F117" s="8" t="s">
        <v>16</v>
      </c>
      <c r="G117" s="9">
        <f>SUM(G113:G116)</f>
        <v>7815.2999999999984</v>
      </c>
      <c r="H117" s="9">
        <f>SUM(H113:H116)</f>
        <v>7604.8000000000029</v>
      </c>
      <c r="I117" s="9">
        <f>SUM(I113:I116)</f>
        <v>10968.1</v>
      </c>
      <c r="J117" s="9">
        <f>SUM(J113:J116)</f>
        <v>14062.900000000001</v>
      </c>
      <c r="K117" s="9">
        <f>SUM(K113:K116)</f>
        <v>40451.1</v>
      </c>
      <c r="L117" s="10"/>
    </row>
    <row r="118" spans="2:12" x14ac:dyDescent="0.15">
      <c r="B118" s="39"/>
      <c r="C118" s="42"/>
      <c r="D118" s="42"/>
      <c r="E118" s="54" t="s">
        <v>42</v>
      </c>
      <c r="F118" s="2" t="s">
        <v>12</v>
      </c>
      <c r="G118" s="3">
        <v>26.4</v>
      </c>
      <c r="H118" s="3">
        <v>43.3</v>
      </c>
      <c r="I118" s="3">
        <v>229.20000000000002</v>
      </c>
      <c r="J118" s="3">
        <v>465</v>
      </c>
      <c r="K118" s="3">
        <f>SUM(G118:J118)</f>
        <v>763.9</v>
      </c>
      <c r="L118" s="4"/>
    </row>
    <row r="119" spans="2:12" x14ac:dyDescent="0.15">
      <c r="B119" s="39"/>
      <c r="C119" s="42"/>
      <c r="D119" s="42"/>
      <c r="E119" s="55"/>
      <c r="F119" s="5" t="s">
        <v>13</v>
      </c>
      <c r="G119" s="6"/>
      <c r="H119" s="6"/>
      <c r="I119" s="6"/>
      <c r="J119" s="6">
        <v>7984.6000000000031</v>
      </c>
      <c r="K119" s="6">
        <f t="shared" ref="K119:K121" si="22">SUM(G119:J119)</f>
        <v>7984.6000000000031</v>
      </c>
      <c r="L119" s="7"/>
    </row>
    <row r="120" spans="2:12" x14ac:dyDescent="0.15">
      <c r="B120" s="39"/>
      <c r="C120" s="42"/>
      <c r="D120" s="42"/>
      <c r="E120" s="55"/>
      <c r="F120" s="5" t="s">
        <v>14</v>
      </c>
      <c r="G120" s="6">
        <v>8292.3999999999924</v>
      </c>
      <c r="H120" s="6">
        <v>7386.5999999999976</v>
      </c>
      <c r="I120" s="6">
        <v>13431.700000000006</v>
      </c>
      <c r="J120" s="6"/>
      <c r="K120" s="6">
        <f t="shared" si="22"/>
        <v>29110.699999999997</v>
      </c>
      <c r="L120" s="7"/>
    </row>
    <row r="121" spans="2:12" x14ac:dyDescent="0.15">
      <c r="B121" s="39"/>
      <c r="C121" s="42"/>
      <c r="D121" s="42"/>
      <c r="E121" s="55"/>
      <c r="F121" s="5" t="s">
        <v>15</v>
      </c>
      <c r="G121" s="6"/>
      <c r="H121" s="6">
        <v>43</v>
      </c>
      <c r="I121" s="6"/>
      <c r="J121" s="6">
        <v>138</v>
      </c>
      <c r="K121" s="6">
        <f t="shared" si="22"/>
        <v>181</v>
      </c>
      <c r="L121" s="7"/>
    </row>
    <row r="122" spans="2:12" x14ac:dyDescent="0.15">
      <c r="B122" s="39"/>
      <c r="C122" s="42"/>
      <c r="D122" s="42"/>
      <c r="E122" s="56"/>
      <c r="F122" s="8" t="s">
        <v>16</v>
      </c>
      <c r="G122" s="9">
        <f>SUM(G118:G121)</f>
        <v>8318.799999999992</v>
      </c>
      <c r="H122" s="9">
        <f>SUM(H118:H121)</f>
        <v>7472.8999999999978</v>
      </c>
      <c r="I122" s="9">
        <f>SUM(I118:I121)</f>
        <v>13660.900000000007</v>
      </c>
      <c r="J122" s="9">
        <f>SUM(J118:J121)</f>
        <v>8587.6000000000022</v>
      </c>
      <c r="K122" s="9">
        <f>SUM(K118:K121)</f>
        <v>38040.199999999997</v>
      </c>
      <c r="L122" s="10"/>
    </row>
    <row r="123" spans="2:12" x14ac:dyDescent="0.15">
      <c r="B123" s="39"/>
      <c r="C123" s="42"/>
      <c r="D123" s="42"/>
      <c r="E123" s="54" t="s">
        <v>43</v>
      </c>
      <c r="F123" s="2" t="s">
        <v>12</v>
      </c>
      <c r="G123" s="3"/>
      <c r="H123" s="3"/>
      <c r="I123" s="3">
        <v>91.5</v>
      </c>
      <c r="J123" s="3">
        <v>243.2</v>
      </c>
      <c r="K123" s="3">
        <f>SUM(G123:J123)</f>
        <v>334.7</v>
      </c>
      <c r="L123" s="4"/>
    </row>
    <row r="124" spans="2:12" x14ac:dyDescent="0.15">
      <c r="B124" s="39"/>
      <c r="C124" s="42"/>
      <c r="D124" s="42"/>
      <c r="E124" s="55"/>
      <c r="F124" s="5" t="s">
        <v>13</v>
      </c>
      <c r="G124" s="6"/>
      <c r="H124" s="6"/>
      <c r="I124" s="6"/>
      <c r="J124" s="6">
        <v>10180.699999999999</v>
      </c>
      <c r="K124" s="6">
        <f t="shared" ref="K124:K126" si="23">SUM(G124:J124)</f>
        <v>10180.699999999999</v>
      </c>
      <c r="L124" s="7"/>
    </row>
    <row r="125" spans="2:12" x14ac:dyDescent="0.15">
      <c r="B125" s="39"/>
      <c r="C125" s="42"/>
      <c r="D125" s="42"/>
      <c r="E125" s="55"/>
      <c r="F125" s="5" t="s">
        <v>14</v>
      </c>
      <c r="G125" s="6">
        <v>7597.0999999999913</v>
      </c>
      <c r="H125" s="6">
        <v>6552.9000000000005</v>
      </c>
      <c r="I125" s="6">
        <v>9479.2000000000007</v>
      </c>
      <c r="J125" s="6"/>
      <c r="K125" s="6">
        <f t="shared" si="23"/>
        <v>23629.199999999993</v>
      </c>
      <c r="L125" s="7"/>
    </row>
    <row r="126" spans="2:12" x14ac:dyDescent="0.15">
      <c r="B126" s="39"/>
      <c r="C126" s="42"/>
      <c r="D126" s="42"/>
      <c r="E126" s="55"/>
      <c r="F126" s="5" t="s">
        <v>15</v>
      </c>
      <c r="G126" s="6"/>
      <c r="H126" s="6"/>
      <c r="I126" s="6"/>
      <c r="J126" s="6"/>
      <c r="K126" s="6">
        <f t="shared" si="23"/>
        <v>0</v>
      </c>
      <c r="L126" s="7"/>
    </row>
    <row r="127" spans="2:12" x14ac:dyDescent="0.15">
      <c r="B127" s="39"/>
      <c r="C127" s="42"/>
      <c r="D127" s="42"/>
      <c r="E127" s="56"/>
      <c r="F127" s="8" t="s">
        <v>16</v>
      </c>
      <c r="G127" s="9">
        <f>SUM(G123:G126)</f>
        <v>7597.0999999999913</v>
      </c>
      <c r="H127" s="9">
        <f>SUM(H123:H126)</f>
        <v>6552.9000000000005</v>
      </c>
      <c r="I127" s="9">
        <f>SUM(I123:I126)</f>
        <v>9570.7000000000007</v>
      </c>
      <c r="J127" s="9">
        <f>SUM(J123:J126)</f>
        <v>10423.9</v>
      </c>
      <c r="K127" s="9">
        <f>SUM(K123:K126)</f>
        <v>34144.599999999991</v>
      </c>
      <c r="L127" s="10"/>
    </row>
    <row r="128" spans="2:12" x14ac:dyDescent="0.15">
      <c r="B128" s="39"/>
      <c r="C128" s="42"/>
      <c r="D128" s="42"/>
      <c r="E128" s="54" t="s">
        <v>44</v>
      </c>
      <c r="F128" s="2" t="s">
        <v>12</v>
      </c>
      <c r="G128" s="3"/>
      <c r="H128" s="3"/>
      <c r="I128" s="3"/>
      <c r="J128" s="3"/>
      <c r="K128" s="3">
        <f>SUM(G128:J128)</f>
        <v>0</v>
      </c>
      <c r="L128" s="4"/>
    </row>
    <row r="129" spans="2:12" x14ac:dyDescent="0.15">
      <c r="B129" s="39"/>
      <c r="C129" s="42"/>
      <c r="D129" s="42"/>
      <c r="E129" s="55"/>
      <c r="F129" s="5" t="s">
        <v>13</v>
      </c>
      <c r="G129" s="6"/>
      <c r="H129" s="6"/>
      <c r="I129" s="6"/>
      <c r="J129" s="6"/>
      <c r="K129" s="6">
        <f t="shared" ref="K129:K131" si="24">SUM(G129:J129)</f>
        <v>0</v>
      </c>
      <c r="L129" s="7"/>
    </row>
    <row r="130" spans="2:12" x14ac:dyDescent="0.15">
      <c r="B130" s="39"/>
      <c r="C130" s="42"/>
      <c r="D130" s="42"/>
      <c r="E130" s="55"/>
      <c r="F130" s="5" t="s">
        <v>14</v>
      </c>
      <c r="G130" s="6">
        <v>472.90000000000003</v>
      </c>
      <c r="H130" s="6">
        <v>245.6</v>
      </c>
      <c r="I130" s="6">
        <v>71.3</v>
      </c>
      <c r="J130" s="6"/>
      <c r="K130" s="6">
        <f t="shared" si="24"/>
        <v>789.8</v>
      </c>
      <c r="L130" s="7"/>
    </row>
    <row r="131" spans="2:12" x14ac:dyDescent="0.15">
      <c r="B131" s="39"/>
      <c r="C131" s="42"/>
      <c r="D131" s="42"/>
      <c r="E131" s="55"/>
      <c r="F131" s="5" t="s">
        <v>15</v>
      </c>
      <c r="G131" s="6"/>
      <c r="H131" s="6"/>
      <c r="I131" s="6"/>
      <c r="J131" s="6"/>
      <c r="K131" s="6">
        <f t="shared" si="24"/>
        <v>0</v>
      </c>
      <c r="L131" s="7"/>
    </row>
    <row r="132" spans="2:12" x14ac:dyDescent="0.15">
      <c r="B132" s="39"/>
      <c r="C132" s="42"/>
      <c r="D132" s="42"/>
      <c r="E132" s="56"/>
      <c r="F132" s="8" t="s">
        <v>16</v>
      </c>
      <c r="G132" s="9">
        <f>SUM(G128:G131)</f>
        <v>472.90000000000003</v>
      </c>
      <c r="H132" s="9">
        <f>SUM(H128:H131)</f>
        <v>245.6</v>
      </c>
      <c r="I132" s="9">
        <f>SUM(I128:I131)</f>
        <v>71.3</v>
      </c>
      <c r="J132" s="9">
        <f>SUM(J128:J131)</f>
        <v>0</v>
      </c>
      <c r="K132" s="9">
        <f>SUM(K128:K131)</f>
        <v>789.8</v>
      </c>
      <c r="L132" s="10"/>
    </row>
    <row r="133" spans="2:12" x14ac:dyDescent="0.15">
      <c r="B133" s="39"/>
      <c r="C133" s="42"/>
      <c r="D133" s="42"/>
      <c r="E133" s="54" t="s">
        <v>45</v>
      </c>
      <c r="F133" s="2" t="s">
        <v>12</v>
      </c>
      <c r="G133" s="3"/>
      <c r="H133" s="3"/>
      <c r="I133" s="3"/>
      <c r="J133" s="3"/>
      <c r="K133" s="3">
        <f>SUM(G133:J133)</f>
        <v>0</v>
      </c>
      <c r="L133" s="4"/>
    </row>
    <row r="134" spans="2:12" x14ac:dyDescent="0.15">
      <c r="B134" s="39"/>
      <c r="C134" s="42"/>
      <c r="D134" s="42"/>
      <c r="E134" s="55"/>
      <c r="F134" s="5" t="s">
        <v>13</v>
      </c>
      <c r="G134" s="6"/>
      <c r="H134" s="6"/>
      <c r="I134" s="6"/>
      <c r="J134" s="6">
        <v>1039.1999999999998</v>
      </c>
      <c r="K134" s="6">
        <f t="shared" ref="K134:K136" si="25">SUM(G134:J134)</f>
        <v>1039.1999999999998</v>
      </c>
      <c r="L134" s="7"/>
    </row>
    <row r="135" spans="2:12" x14ac:dyDescent="0.15">
      <c r="B135" s="39"/>
      <c r="C135" s="42"/>
      <c r="D135" s="42"/>
      <c r="E135" s="55"/>
      <c r="F135" s="5" t="s">
        <v>14</v>
      </c>
      <c r="G135" s="6">
        <v>2546.4</v>
      </c>
      <c r="H135" s="6">
        <v>1451.8999999999996</v>
      </c>
      <c r="I135" s="6">
        <v>1710.1000000000001</v>
      </c>
      <c r="J135" s="6"/>
      <c r="K135" s="6">
        <f t="shared" si="25"/>
        <v>5708.4</v>
      </c>
      <c r="L135" s="7"/>
    </row>
    <row r="136" spans="2:12" x14ac:dyDescent="0.15">
      <c r="B136" s="39"/>
      <c r="C136" s="42"/>
      <c r="D136" s="42"/>
      <c r="E136" s="55"/>
      <c r="F136" s="5" t="s">
        <v>15</v>
      </c>
      <c r="G136" s="6">
        <v>7.2</v>
      </c>
      <c r="H136" s="6">
        <v>75</v>
      </c>
      <c r="I136" s="6">
        <v>192.1</v>
      </c>
      <c r="J136" s="6">
        <v>118</v>
      </c>
      <c r="K136" s="6">
        <f t="shared" si="25"/>
        <v>392.3</v>
      </c>
      <c r="L136" s="7"/>
    </row>
    <row r="137" spans="2:12" x14ac:dyDescent="0.15">
      <c r="B137" s="39"/>
      <c r="C137" s="42"/>
      <c r="D137" s="42"/>
      <c r="E137" s="56"/>
      <c r="F137" s="8" t="s">
        <v>16</v>
      </c>
      <c r="G137" s="9">
        <f>SUM(G133:G136)</f>
        <v>2553.6</v>
      </c>
      <c r="H137" s="9">
        <f>SUM(H133:H136)</f>
        <v>1526.8999999999996</v>
      </c>
      <c r="I137" s="9">
        <f>SUM(I133:I136)</f>
        <v>1902.2</v>
      </c>
      <c r="J137" s="9">
        <f>SUM(J133:J136)</f>
        <v>1157.1999999999998</v>
      </c>
      <c r="K137" s="9">
        <f>SUM(K133:K136)</f>
        <v>7139.9</v>
      </c>
      <c r="L137" s="10"/>
    </row>
    <row r="138" spans="2:12" x14ac:dyDescent="0.15">
      <c r="B138" s="39"/>
      <c r="C138" s="52"/>
      <c r="D138" s="53"/>
      <c r="E138" s="57"/>
      <c r="F138" s="37"/>
      <c r="G138" s="9">
        <f>SUM(G137,G132,G127,G122,G117,G112,G107,G102,G97,G92,G87,G82,G77,G72,G67,G62,G57,G52,G47,G42,G37,G32,G27,G22,G17,G12)</f>
        <v>51637.099999999977</v>
      </c>
      <c r="H138" s="9">
        <f>SUM(H137,H132,H127,H122,H117,H112,H107,H102,H97,H92,H87,H82,H77,H72,H67,H62,H57,H52,H47,H42,H37,H32,H27,H22,H17,H12)</f>
        <v>47164.299999999996</v>
      </c>
      <c r="I138" s="9">
        <f>SUM(I137,I132,I127,I122,I117,I112,I107,I102,I97,I92,I87,I82,I77,I72,I67,I62,I57,I52,I47,I42,I37,I32,I27,I22,I17,I12)</f>
        <v>75470.7</v>
      </c>
      <c r="J138" s="9">
        <f>SUM(J137,J132,J127,J122,J117,J112,J107,J102,J97,J92,J87,J82,J77,J72,J67,J62,J57,J52,J47,J42,J37,J32,J27,J22,J17,J12)</f>
        <v>119029.50000000001</v>
      </c>
      <c r="K138" s="9">
        <f>SUM(K137,K132,K127,K122,K117,K112,K107,K102,K97,K92,K87,K82,K77,K72,K67,K62,K57,K52,K47,K42,K37,K32,K27,K22,K17,K12)</f>
        <v>293301.59999999998</v>
      </c>
      <c r="L138" s="11"/>
    </row>
    <row r="139" spans="2:12" x14ac:dyDescent="0.15">
      <c r="B139" s="39"/>
      <c r="C139" s="42" t="s">
        <v>56</v>
      </c>
      <c r="D139" s="43" t="s">
        <v>49</v>
      </c>
      <c r="E139" s="41" t="s">
        <v>48</v>
      </c>
      <c r="F139" s="2" t="s">
        <v>12</v>
      </c>
      <c r="G139" s="3"/>
      <c r="H139" s="3">
        <v>43.9</v>
      </c>
      <c r="I139" s="3">
        <v>141.80000000000001</v>
      </c>
      <c r="J139" s="3">
        <v>4892.8</v>
      </c>
      <c r="K139" s="3">
        <f>SUM(G139:J139)</f>
        <v>5078.5</v>
      </c>
      <c r="L139" s="4"/>
    </row>
    <row r="140" spans="2:12" x14ac:dyDescent="0.15">
      <c r="B140" s="39"/>
      <c r="C140" s="42"/>
      <c r="D140" s="44"/>
      <c r="E140" s="42"/>
      <c r="F140" s="5" t="s">
        <v>13</v>
      </c>
      <c r="G140" s="6"/>
      <c r="H140" s="6"/>
      <c r="I140" s="6"/>
      <c r="J140" s="6">
        <v>27147.5</v>
      </c>
      <c r="K140" s="6">
        <f t="shared" ref="K140:K142" si="26">SUM(G140:J140)</f>
        <v>27147.5</v>
      </c>
      <c r="L140" s="7"/>
    </row>
    <row r="141" spans="2:12" x14ac:dyDescent="0.15">
      <c r="B141" s="39"/>
      <c r="C141" s="42"/>
      <c r="D141" s="44"/>
      <c r="E141" s="42"/>
      <c r="F141" s="5" t="s">
        <v>14</v>
      </c>
      <c r="G141" s="6"/>
      <c r="H141" s="6"/>
      <c r="I141" s="6"/>
      <c r="J141" s="6"/>
      <c r="K141" s="6">
        <f t="shared" si="26"/>
        <v>0</v>
      </c>
      <c r="L141" s="7"/>
    </row>
    <row r="142" spans="2:12" x14ac:dyDescent="0.15">
      <c r="B142" s="39"/>
      <c r="C142" s="42"/>
      <c r="D142" s="44"/>
      <c r="E142" s="42"/>
      <c r="F142" s="5" t="s">
        <v>15</v>
      </c>
      <c r="G142" s="6">
        <v>408.2</v>
      </c>
      <c r="H142" s="6">
        <v>921.2</v>
      </c>
      <c r="I142" s="6">
        <v>3393.4999999999991</v>
      </c>
      <c r="J142" s="6"/>
      <c r="K142" s="6">
        <f t="shared" si="26"/>
        <v>4722.8999999999996</v>
      </c>
      <c r="L142" s="7"/>
    </row>
    <row r="143" spans="2:12" x14ac:dyDescent="0.15">
      <c r="B143" s="39"/>
      <c r="C143" s="42"/>
      <c r="D143" s="45"/>
      <c r="E143" s="48" t="s">
        <v>16</v>
      </c>
      <c r="F143" s="49"/>
      <c r="G143" s="9">
        <f>SUM(G139:G142)</f>
        <v>408.2</v>
      </c>
      <c r="H143" s="9">
        <f>SUM(H139:H142)</f>
        <v>965.1</v>
      </c>
      <c r="I143" s="9">
        <f>SUM(I139:I142)</f>
        <v>3535.2999999999993</v>
      </c>
      <c r="J143" s="9">
        <f>SUM(J139:J142)</f>
        <v>32040.3</v>
      </c>
      <c r="K143" s="9">
        <f>SUM(K139:K142)</f>
        <v>36948.9</v>
      </c>
      <c r="L143" s="10"/>
    </row>
    <row r="144" spans="2:12" x14ac:dyDescent="0.15">
      <c r="B144" s="39"/>
      <c r="C144" s="42"/>
      <c r="D144" s="43" t="s">
        <v>50</v>
      </c>
      <c r="E144" s="41" t="s">
        <v>51</v>
      </c>
      <c r="F144" s="2" t="s">
        <v>12</v>
      </c>
      <c r="G144" s="3"/>
      <c r="H144" s="3"/>
      <c r="I144" s="3">
        <v>328.3</v>
      </c>
      <c r="J144" s="3">
        <v>11094</v>
      </c>
      <c r="K144" s="3">
        <f>SUM(G144:J144)</f>
        <v>11422.3</v>
      </c>
      <c r="L144" s="4"/>
    </row>
    <row r="145" spans="2:12" x14ac:dyDescent="0.15">
      <c r="B145" s="39"/>
      <c r="C145" s="42"/>
      <c r="D145" s="44"/>
      <c r="E145" s="42"/>
      <c r="F145" s="5" t="s">
        <v>13</v>
      </c>
      <c r="G145" s="6"/>
      <c r="H145" s="6"/>
      <c r="I145" s="6"/>
      <c r="J145" s="6">
        <v>53771.499999999971</v>
      </c>
      <c r="K145" s="6">
        <f t="shared" ref="K145:K147" si="27">SUM(G145:J145)</f>
        <v>53771.499999999971</v>
      </c>
      <c r="L145" s="7"/>
    </row>
    <row r="146" spans="2:12" x14ac:dyDescent="0.15">
      <c r="B146" s="39"/>
      <c r="C146" s="42"/>
      <c r="D146" s="44"/>
      <c r="E146" s="42"/>
      <c r="F146" s="5" t="s">
        <v>14</v>
      </c>
      <c r="G146" s="6">
        <v>2417.6999999999989</v>
      </c>
      <c r="H146" s="6">
        <v>4647.5999999999995</v>
      </c>
      <c r="I146" s="6">
        <v>16208.8</v>
      </c>
      <c r="J146" s="6">
        <v>668.9</v>
      </c>
      <c r="K146" s="6">
        <f t="shared" si="27"/>
        <v>23943</v>
      </c>
      <c r="L146" s="7"/>
    </row>
    <row r="147" spans="2:12" x14ac:dyDescent="0.15">
      <c r="B147" s="39"/>
      <c r="C147" s="42"/>
      <c r="D147" s="44"/>
      <c r="E147" s="42"/>
      <c r="F147" s="5" t="s">
        <v>15</v>
      </c>
      <c r="G147" s="6"/>
      <c r="H147" s="6"/>
      <c r="I147" s="6"/>
      <c r="J147" s="6"/>
      <c r="K147" s="6">
        <f t="shared" si="27"/>
        <v>0</v>
      </c>
      <c r="L147" s="7"/>
    </row>
    <row r="148" spans="2:12" x14ac:dyDescent="0.15">
      <c r="B148" s="39"/>
      <c r="C148" s="42"/>
      <c r="D148" s="45"/>
      <c r="E148" s="48" t="s">
        <v>16</v>
      </c>
      <c r="F148" s="49"/>
      <c r="G148" s="9">
        <f>SUM(G144:G147)</f>
        <v>2417.6999999999989</v>
      </c>
      <c r="H148" s="9">
        <f>SUM(H144:H147)</f>
        <v>4647.5999999999995</v>
      </c>
      <c r="I148" s="9">
        <f>SUM(I144:I147)</f>
        <v>16537.099999999999</v>
      </c>
      <c r="J148" s="9">
        <f>SUM(J144:J147)</f>
        <v>65534.399999999972</v>
      </c>
      <c r="K148" s="9">
        <f>SUM(K144:K147)</f>
        <v>89136.799999999974</v>
      </c>
      <c r="L148" s="10"/>
    </row>
    <row r="149" spans="2:12" x14ac:dyDescent="0.15">
      <c r="B149" s="39"/>
      <c r="C149" s="42"/>
      <c r="D149" s="43" t="s">
        <v>52</v>
      </c>
      <c r="E149" s="41" t="s">
        <v>53</v>
      </c>
      <c r="F149" s="2" t="s">
        <v>12</v>
      </c>
      <c r="G149" s="3"/>
      <c r="H149" s="3"/>
      <c r="I149" s="3"/>
      <c r="J149" s="3">
        <v>13235</v>
      </c>
      <c r="K149" s="3">
        <f>SUM(G149:J149)</f>
        <v>13235</v>
      </c>
      <c r="L149" s="4"/>
    </row>
    <row r="150" spans="2:12" x14ac:dyDescent="0.15">
      <c r="B150" s="39"/>
      <c r="C150" s="42"/>
      <c r="D150" s="44"/>
      <c r="E150" s="42"/>
      <c r="F150" s="5" t="s">
        <v>13</v>
      </c>
      <c r="G150" s="6"/>
      <c r="H150" s="6"/>
      <c r="I150" s="6"/>
      <c r="J150" s="6"/>
      <c r="K150" s="6">
        <f t="shared" ref="K150:K152" si="28">SUM(G150:J150)</f>
        <v>0</v>
      </c>
      <c r="L150" s="7"/>
    </row>
    <row r="151" spans="2:12" x14ac:dyDescent="0.15">
      <c r="B151" s="39"/>
      <c r="C151" s="42"/>
      <c r="D151" s="44"/>
      <c r="E151" s="42"/>
      <c r="F151" s="5" t="s">
        <v>14</v>
      </c>
      <c r="G151" s="6"/>
      <c r="H151" s="6"/>
      <c r="I151" s="6"/>
      <c r="J151" s="6"/>
      <c r="K151" s="6">
        <f t="shared" si="28"/>
        <v>0</v>
      </c>
      <c r="L151" s="7"/>
    </row>
    <row r="152" spans="2:12" x14ac:dyDescent="0.15">
      <c r="B152" s="39"/>
      <c r="C152" s="42"/>
      <c r="D152" s="44"/>
      <c r="E152" s="42"/>
      <c r="F152" s="5" t="s">
        <v>15</v>
      </c>
      <c r="G152" s="6">
        <v>10</v>
      </c>
      <c r="H152" s="6">
        <v>151</v>
      </c>
      <c r="I152" s="6">
        <v>1038</v>
      </c>
      <c r="J152" s="6">
        <v>102240</v>
      </c>
      <c r="K152" s="6">
        <f t="shared" si="28"/>
        <v>103439</v>
      </c>
      <c r="L152" s="7"/>
    </row>
    <row r="153" spans="2:12" x14ac:dyDescent="0.15">
      <c r="B153" s="39"/>
      <c r="C153" s="42"/>
      <c r="D153" s="45"/>
      <c r="E153" s="48" t="s">
        <v>16</v>
      </c>
      <c r="F153" s="49"/>
      <c r="G153" s="9">
        <f>SUM(G149:G152)</f>
        <v>10</v>
      </c>
      <c r="H153" s="9">
        <f>SUM(H149:H152)</f>
        <v>151</v>
      </c>
      <c r="I153" s="9">
        <f>SUM(I149:I152)</f>
        <v>1038</v>
      </c>
      <c r="J153" s="9">
        <f>SUM(J149:J152)</f>
        <v>115475</v>
      </c>
      <c r="K153" s="9">
        <f>SUM(K149:K152)</f>
        <v>116674</v>
      </c>
      <c r="L153" s="10"/>
    </row>
    <row r="154" spans="2:12" x14ac:dyDescent="0.15">
      <c r="B154" s="39"/>
      <c r="C154" s="42"/>
      <c r="D154" s="43" t="s">
        <v>54</v>
      </c>
      <c r="E154" s="41" t="s">
        <v>55</v>
      </c>
      <c r="F154" s="2" t="s">
        <v>12</v>
      </c>
      <c r="G154" s="3"/>
      <c r="H154" s="3"/>
      <c r="I154" s="3">
        <v>96</v>
      </c>
      <c r="J154" s="3">
        <v>20096</v>
      </c>
      <c r="K154" s="3">
        <f>SUM(G154:J154)</f>
        <v>20192</v>
      </c>
      <c r="L154" s="4"/>
    </row>
    <row r="155" spans="2:12" x14ac:dyDescent="0.15">
      <c r="B155" s="39"/>
      <c r="C155" s="42"/>
      <c r="D155" s="44"/>
      <c r="E155" s="42"/>
      <c r="F155" s="5" t="s">
        <v>13</v>
      </c>
      <c r="G155" s="6"/>
      <c r="H155" s="6"/>
      <c r="I155" s="6"/>
      <c r="J155" s="6">
        <v>811.3</v>
      </c>
      <c r="K155" s="6">
        <f t="shared" ref="K155:K157" si="29">SUM(G155:J155)</f>
        <v>811.3</v>
      </c>
      <c r="L155" s="7"/>
    </row>
    <row r="156" spans="2:12" x14ac:dyDescent="0.15">
      <c r="B156" s="39"/>
      <c r="C156" s="42"/>
      <c r="D156" s="44"/>
      <c r="E156" s="42"/>
      <c r="F156" s="5" t="s">
        <v>14</v>
      </c>
      <c r="G156" s="6"/>
      <c r="H156" s="6"/>
      <c r="I156" s="6"/>
      <c r="J156" s="6"/>
      <c r="K156" s="6">
        <f t="shared" si="29"/>
        <v>0</v>
      </c>
      <c r="L156" s="7"/>
    </row>
    <row r="157" spans="2:12" x14ac:dyDescent="0.15">
      <c r="B157" s="39"/>
      <c r="C157" s="42"/>
      <c r="D157" s="44"/>
      <c r="E157" s="42"/>
      <c r="F157" s="5" t="s">
        <v>15</v>
      </c>
      <c r="G157" s="6"/>
      <c r="H157" s="6">
        <v>87</v>
      </c>
      <c r="I157" s="6">
        <v>402</v>
      </c>
      <c r="J157" s="6">
        <v>17353</v>
      </c>
      <c r="K157" s="6">
        <f t="shared" si="29"/>
        <v>17842</v>
      </c>
      <c r="L157" s="7"/>
    </row>
    <row r="158" spans="2:12" x14ac:dyDescent="0.15">
      <c r="B158" s="39"/>
      <c r="C158" s="52"/>
      <c r="D158" s="45"/>
      <c r="E158" s="48" t="s">
        <v>16</v>
      </c>
      <c r="F158" s="49"/>
      <c r="G158" s="9">
        <f>SUM(G154:G157)</f>
        <v>0</v>
      </c>
      <c r="H158" s="9">
        <f>SUM(H154:H157)</f>
        <v>87</v>
      </c>
      <c r="I158" s="9">
        <f>SUM(I154:I157)</f>
        <v>498</v>
      </c>
      <c r="J158" s="9">
        <f>SUM(J154:J157)</f>
        <v>38260.300000000003</v>
      </c>
      <c r="K158" s="9">
        <f>SUM(K154:K157)</f>
        <v>38845.300000000003</v>
      </c>
      <c r="L158" s="10"/>
    </row>
    <row r="159" spans="2:12" ht="17.25" customHeight="1" x14ac:dyDescent="0.15">
      <c r="B159" s="39"/>
      <c r="C159" s="43" t="s">
        <v>61</v>
      </c>
      <c r="D159" s="46" t="s">
        <v>58</v>
      </c>
      <c r="E159" s="41" t="s">
        <v>57</v>
      </c>
      <c r="F159" s="2" t="s">
        <v>12</v>
      </c>
      <c r="G159" s="3"/>
      <c r="H159" s="3"/>
      <c r="I159" s="3"/>
      <c r="J159" s="3">
        <v>207</v>
      </c>
      <c r="K159" s="3">
        <f>SUM(G159:J159)</f>
        <v>207</v>
      </c>
      <c r="L159" s="4"/>
    </row>
    <row r="160" spans="2:12" x14ac:dyDescent="0.15">
      <c r="B160" s="39"/>
      <c r="C160" s="44"/>
      <c r="D160" s="47"/>
      <c r="E160" s="42"/>
      <c r="F160" s="5" t="s">
        <v>13</v>
      </c>
      <c r="G160" s="6"/>
      <c r="H160" s="6"/>
      <c r="I160" s="6"/>
      <c r="J160" s="6"/>
      <c r="K160" s="6">
        <f t="shared" ref="K160:K162" si="30">SUM(G160:J160)</f>
        <v>0</v>
      </c>
      <c r="L160" s="7"/>
    </row>
    <row r="161" spans="2:12" x14ac:dyDescent="0.15">
      <c r="B161" s="39"/>
      <c r="C161" s="44"/>
      <c r="D161" s="47"/>
      <c r="E161" s="42"/>
      <c r="F161" s="5" t="s">
        <v>14</v>
      </c>
      <c r="G161" s="6"/>
      <c r="H161" s="6"/>
      <c r="I161" s="6"/>
      <c r="J161" s="6"/>
      <c r="K161" s="6">
        <f t="shared" si="30"/>
        <v>0</v>
      </c>
      <c r="L161" s="7"/>
    </row>
    <row r="162" spans="2:12" x14ac:dyDescent="0.15">
      <c r="B162" s="39"/>
      <c r="C162" s="44"/>
      <c r="D162" s="47"/>
      <c r="E162" s="42"/>
      <c r="F162" s="5" t="s">
        <v>15</v>
      </c>
      <c r="G162" s="6">
        <v>10394.6</v>
      </c>
      <c r="H162" s="6">
        <v>30003.800000000003</v>
      </c>
      <c r="I162" s="6">
        <v>115955.79999999999</v>
      </c>
      <c r="J162" s="6">
        <v>357592.79999999993</v>
      </c>
      <c r="K162" s="6">
        <f t="shared" si="30"/>
        <v>513946.99999999988</v>
      </c>
      <c r="L162" s="7"/>
    </row>
    <row r="163" spans="2:12" x14ac:dyDescent="0.15">
      <c r="B163" s="39"/>
      <c r="C163" s="45"/>
      <c r="D163" s="48" t="s">
        <v>16</v>
      </c>
      <c r="E163" s="48"/>
      <c r="F163" s="49"/>
      <c r="G163" s="9">
        <f>SUM(G159:G162)</f>
        <v>10394.6</v>
      </c>
      <c r="H163" s="9">
        <f>SUM(H159:H162)</f>
        <v>30003.800000000003</v>
      </c>
      <c r="I163" s="9">
        <f>SUM(I159:I162)</f>
        <v>115955.79999999999</v>
      </c>
      <c r="J163" s="9">
        <f>SUM(J159:J162)</f>
        <v>357799.79999999993</v>
      </c>
      <c r="K163" s="9">
        <f>SUM(K159:K162)</f>
        <v>514153.99999999988</v>
      </c>
      <c r="L163" s="10"/>
    </row>
    <row r="164" spans="2:12" ht="17.25" customHeight="1" x14ac:dyDescent="0.15">
      <c r="B164" s="39"/>
      <c r="C164" s="43" t="s">
        <v>62</v>
      </c>
      <c r="D164" s="50" t="s">
        <v>59</v>
      </c>
      <c r="E164" s="41" t="s">
        <v>60</v>
      </c>
      <c r="F164" s="2" t="s">
        <v>12</v>
      </c>
      <c r="G164" s="3">
        <v>76</v>
      </c>
      <c r="H164" s="3"/>
      <c r="I164" s="3">
        <v>801</v>
      </c>
      <c r="J164" s="3">
        <v>8219</v>
      </c>
      <c r="K164" s="3">
        <f>SUM(G164:J164)</f>
        <v>9096</v>
      </c>
      <c r="L164" s="4"/>
    </row>
    <row r="165" spans="2:12" x14ac:dyDescent="0.15">
      <c r="B165" s="39"/>
      <c r="C165" s="44"/>
      <c r="D165" s="51"/>
      <c r="E165" s="42"/>
      <c r="F165" s="5" t="s">
        <v>13</v>
      </c>
      <c r="G165" s="6"/>
      <c r="H165" s="6"/>
      <c r="I165" s="6"/>
      <c r="J165" s="6">
        <v>74509</v>
      </c>
      <c r="K165" s="6">
        <f t="shared" ref="K165:K167" si="31">SUM(G165:J165)</f>
        <v>74509</v>
      </c>
      <c r="L165" s="7"/>
    </row>
    <row r="166" spans="2:12" x14ac:dyDescent="0.15">
      <c r="B166" s="39"/>
      <c r="C166" s="44"/>
      <c r="D166" s="51"/>
      <c r="E166" s="42"/>
      <c r="F166" s="5" t="s">
        <v>14</v>
      </c>
      <c r="G166" s="6">
        <v>2582</v>
      </c>
      <c r="H166" s="6">
        <v>6703</v>
      </c>
      <c r="I166" s="6">
        <v>21960</v>
      </c>
      <c r="J166" s="6">
        <v>130</v>
      </c>
      <c r="K166" s="6">
        <f t="shared" si="31"/>
        <v>31375</v>
      </c>
      <c r="L166" s="7"/>
    </row>
    <row r="167" spans="2:12" x14ac:dyDescent="0.15">
      <c r="B167" s="39"/>
      <c r="C167" s="44"/>
      <c r="D167" s="51"/>
      <c r="E167" s="42"/>
      <c r="F167" s="5" t="s">
        <v>15</v>
      </c>
      <c r="G167" s="6"/>
      <c r="H167" s="6"/>
      <c r="I167" s="6"/>
      <c r="J167" s="6">
        <v>325</v>
      </c>
      <c r="K167" s="6">
        <f t="shared" si="31"/>
        <v>325</v>
      </c>
      <c r="L167" s="7"/>
    </row>
    <row r="168" spans="2:12" x14ac:dyDescent="0.15">
      <c r="B168" s="39"/>
      <c r="C168" s="45"/>
      <c r="D168" s="48" t="s">
        <v>16</v>
      </c>
      <c r="E168" s="48"/>
      <c r="F168" s="49"/>
      <c r="G168" s="9">
        <f>SUM(G164:G167)</f>
        <v>2658</v>
      </c>
      <c r="H168" s="9">
        <f>SUM(H164:H167)</f>
        <v>6703</v>
      </c>
      <c r="I168" s="9">
        <f>SUM(I164:I167)</f>
        <v>22761</v>
      </c>
      <c r="J168" s="9">
        <f>SUM(J164:J167)</f>
        <v>83183</v>
      </c>
      <c r="K168" s="9">
        <f>SUM(K164:K167)</f>
        <v>115305</v>
      </c>
      <c r="L168" s="10"/>
    </row>
    <row r="169" spans="2:12" x14ac:dyDescent="0.15">
      <c r="B169" s="39"/>
      <c r="C169" s="64" t="s">
        <v>63</v>
      </c>
      <c r="D169" s="65"/>
      <c r="E169" s="65"/>
      <c r="F169" s="2" t="s">
        <v>12</v>
      </c>
      <c r="G169" s="3">
        <f>SUM(G8,G13,G18,G23,G28,G33,G38,G43,G48,G53,G58,G63,G68,G73,G78,G83,G88,G93,G98,G103,G108,G113,G118,G123,G128,G133,,G139,G144,G149,G154,G159,G164)</f>
        <v>198.3</v>
      </c>
      <c r="H169" s="3">
        <f t="shared" ref="H169:J169" si="32">SUM(H8,H13,H18,H23,H28,H33,H38,H43,H48,H53,H58,H63,H68,H73,H78,H83,H88,H93,H98,H103,H108,H113,H118,H123,H128,H133,,H139,H144,H149,H154,H159,H164)</f>
        <v>87.199999999999989</v>
      </c>
      <c r="I169" s="3">
        <f t="shared" si="32"/>
        <v>1762.4</v>
      </c>
      <c r="J169" s="3">
        <f t="shared" si="32"/>
        <v>63169.3</v>
      </c>
      <c r="K169" s="3">
        <f>SUM(K8,K13,K18,K23,K28,K33,K38,K43,K48,K53,K58,K63,K68,K73,K78,K83,K88,K93,K98,K103,K108,K113,K118,K123,K128,K133,,K139,K144,K149,K154,K159,K164)</f>
        <v>65217.2</v>
      </c>
      <c r="L169" s="12"/>
    </row>
    <row r="170" spans="2:12" x14ac:dyDescent="0.15">
      <c r="B170" s="39"/>
      <c r="C170" s="66"/>
      <c r="D170" s="67"/>
      <c r="E170" s="67"/>
      <c r="F170" s="5" t="s">
        <v>13</v>
      </c>
      <c r="G170" s="6">
        <f>SUM(G9,G14,G19,G24,G29,G34,G39,G44,G49,G54,G59,G64,G69,G74,G79,G84,G89,G94,G99,G104,G109,G114,G119,G124,G129,G134,,G140,G145,G150,G155,G160,G165)</f>
        <v>0</v>
      </c>
      <c r="H170" s="6">
        <f t="shared" ref="H170:J170" si="33">SUM(H9,H14,H19,H24,H29,H34,H39,H44,H49,H54,H59,H64,H69,H74,H79,H84,H89,H94,H99,H104,H109,H114,H119,H124,H129,H134,,H140,H145,H150,H155,H160,H165)</f>
        <v>0</v>
      </c>
      <c r="I170" s="6">
        <f>SUM(I9,I14,I19,I24,I29,I34,I39,I44,I49,I54,I59,I64,I69,I74,I79,I84,I89,I94,I99,I104,I109,I114,I119,I124,I129,I134,,I140,I145,I150,I155,I160,I165)</f>
        <v>0</v>
      </c>
      <c r="J170" s="6">
        <f t="shared" si="33"/>
        <v>257431.09999999998</v>
      </c>
      <c r="K170" s="6">
        <f>SUM(K9,K14,K19,K24,K29,K34,K39,K44,K49,K54,K59,K64,K69,K74,K79,K84,K89,K94,K99,K104,K109,K114,K119,K124,K129,K134,K140,K145,K150,K155,K160,K165)</f>
        <v>257431.09999999998</v>
      </c>
      <c r="L170" s="13"/>
    </row>
    <row r="171" spans="2:12" x14ac:dyDescent="0.15">
      <c r="B171" s="39"/>
      <c r="C171" s="66"/>
      <c r="D171" s="67"/>
      <c r="E171" s="67"/>
      <c r="F171" s="5" t="s">
        <v>14</v>
      </c>
      <c r="G171" s="6">
        <f>SUM(G10,G15,G20,G25,G30,G35,G40,G45,G50,G55,G60,G65,G70,G75,G80,G85,G90,G95,G100,G105,G110,G115,G120,G125,G130,G135,G141,G146,G151,G156,G161,G166)</f>
        <v>54367.899999999987</v>
      </c>
      <c r="H171" s="6">
        <f t="shared" ref="H171:J171" si="34">SUM(H10,H15,H20,H25,H30,H35,H40,H45,H50,H55,H60,H65,H70,H75,H80,H85,H90,H95,H100,H105,H110,H115,H120,H125,H130,H135,H141,H146,H151,H156,H161,H166)</f>
        <v>54895.7</v>
      </c>
      <c r="I171" s="6">
        <f t="shared" si="34"/>
        <v>106996.40000000001</v>
      </c>
      <c r="J171" s="6">
        <f t="shared" si="34"/>
        <v>2047.2000000000003</v>
      </c>
      <c r="K171" s="6">
        <f>SUM(K10,K15,K20,K25,K30,K35,K40,K45,K50,K55,K60,K65,K70,K75,K80,K85,K90,K95,K100,K105,K110,K115,K120,K125,K130,K135,K141,K146,K151,K156,K161,K166)</f>
        <v>218307.19999999995</v>
      </c>
      <c r="L171" s="13"/>
    </row>
    <row r="172" spans="2:12" x14ac:dyDescent="0.15">
      <c r="B172" s="39"/>
      <c r="C172" s="66"/>
      <c r="D172" s="67"/>
      <c r="E172" s="67"/>
      <c r="F172" s="5" t="s">
        <v>15</v>
      </c>
      <c r="G172" s="6">
        <f>SUM(G11,G16,G21,G26,G31,G36,G41,G46,G51,G56,G61,G66,G71,G76,G81,G86,G91,G96,G101,G106,G111,G116,G121,G126,G131,G136,,G142,G147,G152,G157,G162,G167)</f>
        <v>12959.4</v>
      </c>
      <c r="H172" s="6">
        <f t="shared" ref="H172:J172" si="35">SUM(H11,H16,H21,H26,H31,H36,H41,H46,H51,H56,H61,H66,H71,H76,H81,H86,H91,H96,H101,H106,H111,H116,H121,H126,H131,H136,,H142,H147,H152,H157,H162,H167)</f>
        <v>34738.9</v>
      </c>
      <c r="I172" s="6">
        <f t="shared" si="35"/>
        <v>127037.09999999999</v>
      </c>
      <c r="J172" s="6">
        <f t="shared" si="35"/>
        <v>488674.69999999995</v>
      </c>
      <c r="K172" s="6">
        <f>SUM(K11,K16,K21,K26,K31,K36,K41,K46,K51,K56,K61,K66,K71,K76,K81,K86,K91,K96,K101,K106,K111,K116,K121,K126,K131,K136,K142,K147,K152,K157,K162,K167)</f>
        <v>663410.09999999986</v>
      </c>
      <c r="L172" s="13"/>
    </row>
    <row r="173" spans="2:12" x14ac:dyDescent="0.15">
      <c r="B173" s="39"/>
      <c r="C173" s="68"/>
      <c r="D173" s="69"/>
      <c r="E173" s="69"/>
      <c r="F173" s="14"/>
      <c r="G173" s="9">
        <f>SUM(G169:G172)</f>
        <v>67525.599999999991</v>
      </c>
      <c r="H173" s="9">
        <f>SUM(H169:H172)</f>
        <v>89721.799999999988</v>
      </c>
      <c r="I173" s="9">
        <f>SUM(I169:I172)</f>
        <v>235795.9</v>
      </c>
      <c r="J173" s="9">
        <f>SUM(J169:J172)</f>
        <v>811322.29999999993</v>
      </c>
      <c r="K173" s="9">
        <f>SUM(K169:K172)</f>
        <v>1204365.5999999999</v>
      </c>
      <c r="L173" s="11"/>
    </row>
    <row r="174" spans="2:12" x14ac:dyDescent="0.15">
      <c r="B174" s="39"/>
      <c r="C174" s="37" t="s">
        <v>64</v>
      </c>
      <c r="D174" s="37"/>
      <c r="E174" s="37"/>
      <c r="F174" s="37"/>
      <c r="G174" s="15">
        <f>SUM(G12,G17,G22,G27,G32,G37,G42,G47,G52)</f>
        <v>7500.5</v>
      </c>
      <c r="H174" s="15">
        <f>SUM(H12,H17,H22,H27,H32,H37,H42,H47,H52)</f>
        <v>11471.9</v>
      </c>
      <c r="I174" s="15">
        <f>SUM(I12,I17,I22,I27,I32,I37,I42,I47,I52)</f>
        <v>22379.599999999999</v>
      </c>
      <c r="J174" s="15">
        <f>SUM(J12,J17,J22,J27,J32,J37,J42,J47,J52)</f>
        <v>52337.700000000012</v>
      </c>
      <c r="K174" s="15">
        <f>SUM(K12,K17,K22,K27,K32,K37,K42,K47,K52)</f>
        <v>93689.700000000012</v>
      </c>
      <c r="L174" s="16"/>
    </row>
    <row r="175" spans="2:12" x14ac:dyDescent="0.15">
      <c r="B175" s="39"/>
      <c r="C175" s="37"/>
      <c r="D175" s="37"/>
      <c r="E175" s="37"/>
      <c r="F175" s="37"/>
      <c r="G175" s="17">
        <f>ROUND(G174/$K$174,3)</f>
        <v>0.08</v>
      </c>
      <c r="H175" s="17">
        <f>ROUND(H174/$K$174,3)</f>
        <v>0.122</v>
      </c>
      <c r="I175" s="17">
        <f>ROUND(I174/$K$174,3)</f>
        <v>0.23899999999999999</v>
      </c>
      <c r="J175" s="17">
        <f>ROUND(J174/$K$174,3)</f>
        <v>0.55900000000000005</v>
      </c>
      <c r="K175" s="17">
        <f t="shared" ref="K175" si="36">ROUND(K174/$K$174,3)</f>
        <v>1</v>
      </c>
      <c r="L175" s="18"/>
    </row>
    <row r="176" spans="2:12" x14ac:dyDescent="0.15">
      <c r="B176" s="39"/>
      <c r="C176" s="37" t="s">
        <v>66</v>
      </c>
      <c r="D176" s="37"/>
      <c r="E176" s="37"/>
      <c r="F176" s="37"/>
      <c r="G176" s="15">
        <f>SUM(G57,G62,G67,G72,G77,G82,G87,G92,G97,G102)</f>
        <v>15470.699999999999</v>
      </c>
      <c r="H176" s="15">
        <f>SUM(H57,H62,H67,H72,H77,H82,H87,H92,H97,H102)</f>
        <v>10595.899999999998</v>
      </c>
      <c r="I176" s="15">
        <f>SUM(I57,I62,I67,I72,I77,I82,I87,I92,I97,I102)</f>
        <v>14805.7</v>
      </c>
      <c r="J176" s="15">
        <f>SUM(J57,J62,J67,J72,J77,J82,J87,J92,J97,J102)</f>
        <v>27679</v>
      </c>
      <c r="K176" s="15">
        <f>SUM(K57,K62,K67,K72,K77,K82,K87,K92,K97,K102)</f>
        <v>68551.3</v>
      </c>
      <c r="L176" s="16"/>
    </row>
    <row r="177" spans="2:12" x14ac:dyDescent="0.15">
      <c r="B177" s="39"/>
      <c r="C177" s="37"/>
      <c r="D177" s="37"/>
      <c r="E177" s="37"/>
      <c r="F177" s="37"/>
      <c r="G177" s="17">
        <f>ROUND(G176/$K$176,3)</f>
        <v>0.22600000000000001</v>
      </c>
      <c r="H177" s="17">
        <f>ROUND(H176/$K$176,3)</f>
        <v>0.155</v>
      </c>
      <c r="I177" s="17">
        <f>ROUND(I176/$K$176,3)</f>
        <v>0.216</v>
      </c>
      <c r="J177" s="17">
        <f>ROUND(J176/$K$176,3)</f>
        <v>0.40400000000000003</v>
      </c>
      <c r="K177" s="17">
        <f t="shared" ref="K177" si="37">ROUND(K176/$K$176,3)</f>
        <v>1</v>
      </c>
      <c r="L177" s="18"/>
    </row>
    <row r="178" spans="2:12" x14ac:dyDescent="0.15">
      <c r="B178" s="39"/>
      <c r="C178" s="37" t="s">
        <v>65</v>
      </c>
      <c r="D178" s="37"/>
      <c r="E178" s="37"/>
      <c r="F178" s="37"/>
      <c r="G178" s="15">
        <f>SUM(G107,G112,G117,G122,G127,G132,G137)</f>
        <v>28665.89999999998</v>
      </c>
      <c r="H178" s="15">
        <f>SUM(H107,H112,H117,H122,H127,H132,H137)</f>
        <v>25096.5</v>
      </c>
      <c r="I178" s="15">
        <f>SUM(I107,I112,I117,I122,I127,I132,I137)</f>
        <v>38285.400000000009</v>
      </c>
      <c r="J178" s="15">
        <f>SUM(J107,J112,J117,J122,J127,J132,J137)</f>
        <v>39012.800000000003</v>
      </c>
      <c r="K178" s="15">
        <f>SUM(K107,K112,K117,K122,K127,K132,K137)</f>
        <v>131060.59999999998</v>
      </c>
      <c r="L178" s="16"/>
    </row>
    <row r="179" spans="2:12" x14ac:dyDescent="0.15">
      <c r="B179" s="39"/>
      <c r="C179" s="37"/>
      <c r="D179" s="37"/>
      <c r="E179" s="37"/>
      <c r="F179" s="37"/>
      <c r="G179" s="17">
        <f>ROUND(G178/$K$178,3)</f>
        <v>0.219</v>
      </c>
      <c r="H179" s="17">
        <f>ROUND(H178/$K$178,3)</f>
        <v>0.191</v>
      </c>
      <c r="I179" s="17">
        <f>ROUND(I178/$K$178,3)</f>
        <v>0.29199999999999998</v>
      </c>
      <c r="J179" s="17">
        <f>ROUND(J178/$K$178,3)</f>
        <v>0.29799999999999999</v>
      </c>
      <c r="K179" s="17">
        <f t="shared" ref="K179" si="38">ROUND(K178/$K$178,3)</f>
        <v>1</v>
      </c>
      <c r="L179" s="18"/>
    </row>
    <row r="180" spans="2:12" x14ac:dyDescent="0.15">
      <c r="B180" s="39"/>
      <c r="C180" s="37" t="s">
        <v>67</v>
      </c>
      <c r="D180" s="37"/>
      <c r="E180" s="37"/>
      <c r="F180" s="37"/>
      <c r="G180" s="15">
        <f>SUM(,G143,G148,G153,G158)</f>
        <v>2835.8999999999987</v>
      </c>
      <c r="H180" s="15">
        <f t="shared" ref="H180:J180" si="39">SUM(,H143,H148,H153,H158)</f>
        <v>5850.7</v>
      </c>
      <c r="I180" s="15">
        <f t="shared" si="39"/>
        <v>21608.399999999998</v>
      </c>
      <c r="J180" s="15">
        <f t="shared" si="39"/>
        <v>251309.99999999994</v>
      </c>
      <c r="K180" s="15">
        <f>SUM(,K143,K148,K153,K158)</f>
        <v>281605</v>
      </c>
      <c r="L180" s="16"/>
    </row>
    <row r="181" spans="2:12" x14ac:dyDescent="0.15">
      <c r="B181" s="39"/>
      <c r="C181" s="37"/>
      <c r="D181" s="37"/>
      <c r="E181" s="37"/>
      <c r="F181" s="37"/>
      <c r="G181" s="17">
        <f>ROUND(G180/$K$180,3)</f>
        <v>0.01</v>
      </c>
      <c r="H181" s="17">
        <f>ROUND(H180/$K$180,3)</f>
        <v>2.1000000000000001E-2</v>
      </c>
      <c r="I181" s="17">
        <f>ROUND(I180/$K$180,3)</f>
        <v>7.6999999999999999E-2</v>
      </c>
      <c r="J181" s="17">
        <f>ROUND(J180/$K$180,3)</f>
        <v>0.89200000000000002</v>
      </c>
      <c r="K181" s="17">
        <f t="shared" ref="K181" si="40">ROUND(K180/$K$180,3)</f>
        <v>1</v>
      </c>
      <c r="L181" s="18"/>
    </row>
    <row r="182" spans="2:12" x14ac:dyDescent="0.15">
      <c r="B182" s="39"/>
      <c r="C182" s="37" t="s">
        <v>68</v>
      </c>
      <c r="D182" s="37"/>
      <c r="E182" s="37"/>
      <c r="F182" s="37"/>
      <c r="G182" s="15">
        <f>G163</f>
        <v>10394.6</v>
      </c>
      <c r="H182" s="15">
        <f t="shared" ref="H182:K182" si="41">H163</f>
        <v>30003.800000000003</v>
      </c>
      <c r="I182" s="15">
        <f t="shared" si="41"/>
        <v>115955.79999999999</v>
      </c>
      <c r="J182" s="15">
        <f t="shared" si="41"/>
        <v>357799.79999999993</v>
      </c>
      <c r="K182" s="15">
        <f t="shared" si="41"/>
        <v>514153.99999999988</v>
      </c>
      <c r="L182" s="16"/>
    </row>
    <row r="183" spans="2:12" x14ac:dyDescent="0.15">
      <c r="B183" s="39"/>
      <c r="C183" s="37"/>
      <c r="D183" s="37"/>
      <c r="E183" s="37"/>
      <c r="F183" s="37"/>
      <c r="G183" s="17">
        <f>ROUND(G182/$K$182,3)</f>
        <v>0.02</v>
      </c>
      <c r="H183" s="17">
        <f>ROUND(H182/$K$182,3)</f>
        <v>5.8000000000000003E-2</v>
      </c>
      <c r="I183" s="17">
        <f>ROUND(I182/$K$182,3)</f>
        <v>0.22600000000000001</v>
      </c>
      <c r="J183" s="17">
        <f>ROUND(J182/$K$182,3)</f>
        <v>0.69599999999999995</v>
      </c>
      <c r="K183" s="17">
        <f t="shared" ref="K183" si="42">ROUND(K182/$K$182,3)</f>
        <v>1</v>
      </c>
      <c r="L183" s="18"/>
    </row>
    <row r="184" spans="2:12" x14ac:dyDescent="0.15">
      <c r="B184" s="39"/>
      <c r="C184" s="37" t="s">
        <v>69</v>
      </c>
      <c r="D184" s="37"/>
      <c r="E184" s="37"/>
      <c r="F184" s="37"/>
      <c r="G184" s="15">
        <f>G168</f>
        <v>2658</v>
      </c>
      <c r="H184" s="15">
        <f t="shared" ref="H184:K184" si="43">H168</f>
        <v>6703</v>
      </c>
      <c r="I184" s="15">
        <f t="shared" si="43"/>
        <v>22761</v>
      </c>
      <c r="J184" s="15">
        <f t="shared" si="43"/>
        <v>83183</v>
      </c>
      <c r="K184" s="15">
        <f t="shared" si="43"/>
        <v>115305</v>
      </c>
      <c r="L184" s="16"/>
    </row>
    <row r="185" spans="2:12" x14ac:dyDescent="0.15">
      <c r="B185" s="39"/>
      <c r="C185" s="37"/>
      <c r="D185" s="37"/>
      <c r="E185" s="37"/>
      <c r="F185" s="37"/>
      <c r="G185" s="17">
        <f>ROUND(G184/$K$184,3)</f>
        <v>2.3E-2</v>
      </c>
      <c r="H185" s="17">
        <f>ROUND(H184/$K$184,3)</f>
        <v>5.8000000000000003E-2</v>
      </c>
      <c r="I185" s="17">
        <f>ROUND(I184/$K$184,3)</f>
        <v>0.19700000000000001</v>
      </c>
      <c r="J185" s="17">
        <f>ROUND(J184/$K$184,3)</f>
        <v>0.72099999999999997</v>
      </c>
      <c r="K185" s="17">
        <f t="shared" ref="K185" si="44">ROUND(K184/$K$184,3)</f>
        <v>1</v>
      </c>
      <c r="L185" s="18"/>
    </row>
    <row r="186" spans="2:12" x14ac:dyDescent="0.15">
      <c r="B186" s="39"/>
      <c r="C186" s="37" t="s">
        <v>70</v>
      </c>
      <c r="D186" s="37"/>
      <c r="E186" s="37"/>
      <c r="F186" s="37"/>
      <c r="G186" s="15">
        <f>SUM(G174,G176,G178,G180,G182,G184)</f>
        <v>67525.599999999977</v>
      </c>
      <c r="H186" s="15">
        <f t="shared" ref="H186:K186" si="45">SUM(H174,H176,H178,H180,H182,H184)</f>
        <v>89721.799999999988</v>
      </c>
      <c r="I186" s="15">
        <f t="shared" si="45"/>
        <v>235795.9</v>
      </c>
      <c r="J186" s="15">
        <f t="shared" si="45"/>
        <v>811322.29999999981</v>
      </c>
      <c r="K186" s="15">
        <f t="shared" si="45"/>
        <v>1204365.5999999999</v>
      </c>
      <c r="L186" s="16"/>
    </row>
    <row r="187" spans="2:12" x14ac:dyDescent="0.15">
      <c r="B187" s="40"/>
      <c r="C187" s="37"/>
      <c r="D187" s="37"/>
      <c r="E187" s="37"/>
      <c r="F187" s="37"/>
      <c r="G187" s="17">
        <f>ROUND(G186/$K$186,3)</f>
        <v>5.6000000000000001E-2</v>
      </c>
      <c r="H187" s="17">
        <f>ROUND(H186/$K$186,3)</f>
        <v>7.3999999999999996E-2</v>
      </c>
      <c r="I187" s="17">
        <f>ROUND(I186/$K$186,3)</f>
        <v>0.19600000000000001</v>
      </c>
      <c r="J187" s="17">
        <f>ROUND(J186/$K$186,3)</f>
        <v>0.67400000000000004</v>
      </c>
      <c r="K187" s="17">
        <f t="shared" ref="K187" si="46">ROUND(K186/$K$186,3)</f>
        <v>1</v>
      </c>
      <c r="L187" s="18"/>
    </row>
    <row r="188" spans="2:12" x14ac:dyDescent="0.15">
      <c r="B188" s="25" t="s">
        <v>72</v>
      </c>
      <c r="C188" s="35" t="s">
        <v>81</v>
      </c>
      <c r="D188" s="23"/>
      <c r="E188" s="20"/>
      <c r="F188" s="20"/>
      <c r="G188" s="21"/>
      <c r="H188" s="21"/>
      <c r="I188" s="21"/>
      <c r="J188" s="21"/>
      <c r="K188" s="21"/>
      <c r="L188" s="22"/>
    </row>
    <row r="189" spans="2:12" x14ac:dyDescent="0.15">
      <c r="B189" s="25" t="s">
        <v>73</v>
      </c>
      <c r="C189" s="35" t="s">
        <v>74</v>
      </c>
    </row>
    <row r="190" spans="2:12" x14ac:dyDescent="0.15">
      <c r="B190" s="25" t="s">
        <v>75</v>
      </c>
      <c r="C190" s="36" t="s">
        <v>76</v>
      </c>
    </row>
    <row r="191" spans="2:12" hidden="1" x14ac:dyDescent="0.15">
      <c r="B191" s="19" t="s">
        <v>71</v>
      </c>
    </row>
    <row r="192" spans="2:12" x14ac:dyDescent="0.15">
      <c r="B192" s="34" t="s">
        <v>82</v>
      </c>
      <c r="C192" s="33" t="s">
        <v>83</v>
      </c>
      <c r="F192" s="26"/>
      <c r="G192" s="27"/>
      <c r="H192" s="27"/>
      <c r="I192" s="27"/>
      <c r="J192" s="27"/>
      <c r="K192" s="27"/>
    </row>
  </sheetData>
  <mergeCells count="74">
    <mergeCell ref="C169:E173"/>
    <mergeCell ref="E8:E12"/>
    <mergeCell ref="E13:E17"/>
    <mergeCell ref="E18:E22"/>
    <mergeCell ref="J3:K3"/>
    <mergeCell ref="G5:J5"/>
    <mergeCell ref="K5:K7"/>
    <mergeCell ref="E88:E92"/>
    <mergeCell ref="E93:E97"/>
    <mergeCell ref="E98:E102"/>
    <mergeCell ref="E23:E27"/>
    <mergeCell ref="E28:E32"/>
    <mergeCell ref="E33:E37"/>
    <mergeCell ref="E38:E42"/>
    <mergeCell ref="E43:E47"/>
    <mergeCell ref="E48:E52"/>
    <mergeCell ref="B5:B7"/>
    <mergeCell ref="C5:C7"/>
    <mergeCell ref="D5:D7"/>
    <mergeCell ref="E5:E7"/>
    <mergeCell ref="F5:F7"/>
    <mergeCell ref="E53:E57"/>
    <mergeCell ref="E143:F143"/>
    <mergeCell ref="E133:E137"/>
    <mergeCell ref="E138:F138"/>
    <mergeCell ref="L5:L7"/>
    <mergeCell ref="G6:G7"/>
    <mergeCell ref="H6:H7"/>
    <mergeCell ref="I6:I7"/>
    <mergeCell ref="J6:J7"/>
    <mergeCell ref="D8:D138"/>
    <mergeCell ref="C8:C52"/>
    <mergeCell ref="C53:C102"/>
    <mergeCell ref="C103:C138"/>
    <mergeCell ref="E103:E107"/>
    <mergeCell ref="E108:E112"/>
    <mergeCell ref="E113:E117"/>
    <mergeCell ref="E118:E122"/>
    <mergeCell ref="E123:E127"/>
    <mergeCell ref="E128:E132"/>
    <mergeCell ref="E73:E77"/>
    <mergeCell ref="E78:E82"/>
    <mergeCell ref="E83:E87"/>
    <mergeCell ref="E58:E62"/>
    <mergeCell ref="E63:E67"/>
    <mergeCell ref="E68:E72"/>
    <mergeCell ref="E154:E157"/>
    <mergeCell ref="E158:F158"/>
    <mergeCell ref="C139:C158"/>
    <mergeCell ref="E159:E162"/>
    <mergeCell ref="D144:D148"/>
    <mergeCell ref="E144:E147"/>
    <mergeCell ref="E148:F148"/>
    <mergeCell ref="D149:D153"/>
    <mergeCell ref="E149:E152"/>
    <mergeCell ref="E153:F153"/>
    <mergeCell ref="D139:D143"/>
    <mergeCell ref="E139:E142"/>
    <mergeCell ref="C184:F185"/>
    <mergeCell ref="C186:F187"/>
    <mergeCell ref="B8:B187"/>
    <mergeCell ref="C174:F175"/>
    <mergeCell ref="C176:F177"/>
    <mergeCell ref="C178:F179"/>
    <mergeCell ref="C180:F181"/>
    <mergeCell ref="C182:F183"/>
    <mergeCell ref="E164:E167"/>
    <mergeCell ref="C159:C163"/>
    <mergeCell ref="D159:D162"/>
    <mergeCell ref="D163:F163"/>
    <mergeCell ref="C164:C168"/>
    <mergeCell ref="D164:D167"/>
    <mergeCell ref="D168:F168"/>
    <mergeCell ref="D154:D158"/>
  </mergeCells>
  <phoneticPr fontId="1"/>
  <pageMargins left="0.70866141732283472" right="0.31496062992125984" top="0.74803149606299213" bottom="0.74803149606299213" header="0.31496062992125984" footer="0.31496062992125984"/>
  <pageSetup paperSize="9" scale="77" orientation="portrait" r:id="rId1"/>
  <headerFooter>
    <oddHeader>&amp;L&amp;16平成28年産甘味資源作物交付金</oddHeader>
  </headerFooter>
  <rowBreaks count="3" manualBreakCount="3">
    <brk id="57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沖③28</vt:lpstr>
      <vt:lpstr>沖③28!Print_Area</vt:lpstr>
      <vt:lpstr>沖③28!Print_Titles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kana.kawaguchi</cp:lastModifiedBy>
  <cp:lastPrinted>2017-11-30T01:10:20Z</cp:lastPrinted>
  <dcterms:created xsi:type="dcterms:W3CDTF">2009-09-28T07:00:36Z</dcterms:created>
  <dcterms:modified xsi:type="dcterms:W3CDTF">2017-11-30T06:25:19Z</dcterms:modified>
</cp:coreProperties>
</file>