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沖縄\Excel版\"/>
    </mc:Choice>
  </mc:AlternateContent>
  <bookViews>
    <workbookView xWindow="0" yWindow="0" windowWidth="24000" windowHeight="10065"/>
  </bookViews>
  <sheets>
    <sheet name="沖⑤28" sheetId="4" r:id="rId1"/>
  </sheets>
  <definedNames>
    <definedName name="_xlnm.Print_Area" localSheetId="0">沖⑤28!$A$1:$S$191</definedName>
    <definedName name="_xlnm.Print_Titles" localSheetId="0">沖⑤28!$5:$7</definedName>
  </definedNames>
  <calcPr calcId="162913"/>
</workbook>
</file>

<file path=xl/calcChain.xml><?xml version="1.0" encoding="utf-8"?>
<calcChain xmlns="http://schemas.openxmlformats.org/spreadsheetml/2006/main">
  <c r="H92" i="4" l="1"/>
  <c r="I92" i="4"/>
  <c r="J92" i="4"/>
  <c r="K92" i="4"/>
  <c r="L92" i="4"/>
  <c r="M92" i="4"/>
  <c r="N92" i="4"/>
  <c r="O92" i="4"/>
  <c r="O153" i="4" l="1"/>
  <c r="P153" i="4"/>
  <c r="Q153" i="4"/>
  <c r="O158" i="4"/>
  <c r="P158" i="4"/>
  <c r="Q158" i="4"/>
  <c r="O148" i="4"/>
  <c r="P148" i="4"/>
  <c r="Q148" i="4"/>
  <c r="O143" i="4"/>
  <c r="P143" i="4"/>
  <c r="Q143" i="4"/>
  <c r="O137" i="4"/>
  <c r="P137" i="4"/>
  <c r="Q137" i="4"/>
  <c r="P127" i="4"/>
  <c r="P122" i="4"/>
  <c r="G170" i="4"/>
  <c r="R21" i="4"/>
  <c r="P174" i="4"/>
  <c r="P168" i="4"/>
  <c r="P184" i="4" s="1"/>
  <c r="G172" i="4"/>
  <c r="G171" i="4"/>
  <c r="G169" i="4"/>
  <c r="G168" i="4"/>
  <c r="P180" i="4" l="1"/>
  <c r="G173" i="4"/>
  <c r="P117" i="4"/>
  <c r="P178" i="4" s="1"/>
  <c r="P138" i="4" l="1"/>
  <c r="R167" i="4"/>
  <c r="R166" i="4"/>
  <c r="R165" i="4"/>
  <c r="R164" i="4"/>
  <c r="R162" i="4"/>
  <c r="R161" i="4"/>
  <c r="R160" i="4"/>
  <c r="R159" i="4"/>
  <c r="R157" i="4"/>
  <c r="R156" i="4"/>
  <c r="R155" i="4"/>
  <c r="R154" i="4"/>
  <c r="R152" i="4"/>
  <c r="R151" i="4"/>
  <c r="R150" i="4"/>
  <c r="R149" i="4"/>
  <c r="R147" i="4"/>
  <c r="R146" i="4"/>
  <c r="R145" i="4"/>
  <c r="R144" i="4"/>
  <c r="R142" i="4"/>
  <c r="R141" i="4"/>
  <c r="R140" i="4"/>
  <c r="R139" i="4"/>
  <c r="R136" i="4"/>
  <c r="R135" i="4"/>
  <c r="R134" i="4"/>
  <c r="R133" i="4"/>
  <c r="R131" i="4"/>
  <c r="R130" i="4"/>
  <c r="R129" i="4"/>
  <c r="R128" i="4"/>
  <c r="R126" i="4"/>
  <c r="R125" i="4"/>
  <c r="R124" i="4"/>
  <c r="R123" i="4"/>
  <c r="R121" i="4"/>
  <c r="R120" i="4"/>
  <c r="R119" i="4"/>
  <c r="R118" i="4"/>
  <c r="R116" i="4"/>
  <c r="R115" i="4"/>
  <c r="R114" i="4"/>
  <c r="R113" i="4"/>
  <c r="R111" i="4"/>
  <c r="R110" i="4"/>
  <c r="R109" i="4"/>
  <c r="R108" i="4"/>
  <c r="R106" i="4"/>
  <c r="R105" i="4"/>
  <c r="R104" i="4"/>
  <c r="R103" i="4"/>
  <c r="R101" i="4"/>
  <c r="R100" i="4"/>
  <c r="R99" i="4"/>
  <c r="R98" i="4"/>
  <c r="R96" i="4"/>
  <c r="R95" i="4"/>
  <c r="R94" i="4"/>
  <c r="R93" i="4"/>
  <c r="R91" i="4"/>
  <c r="R90" i="4"/>
  <c r="R89" i="4"/>
  <c r="R88" i="4"/>
  <c r="R86" i="4"/>
  <c r="R85" i="4"/>
  <c r="R84" i="4"/>
  <c r="R83" i="4"/>
  <c r="R81" i="4"/>
  <c r="R80" i="4"/>
  <c r="R79" i="4"/>
  <c r="R78" i="4"/>
  <c r="R76" i="4"/>
  <c r="R75" i="4"/>
  <c r="R74" i="4"/>
  <c r="R73" i="4"/>
  <c r="R71" i="4"/>
  <c r="R70" i="4"/>
  <c r="R69" i="4"/>
  <c r="R68" i="4"/>
  <c r="R66" i="4"/>
  <c r="R65" i="4"/>
  <c r="R64" i="4"/>
  <c r="R63" i="4"/>
  <c r="R61" i="4"/>
  <c r="R60" i="4"/>
  <c r="R59" i="4"/>
  <c r="R58" i="4"/>
  <c r="R56" i="4"/>
  <c r="R55" i="4"/>
  <c r="R54" i="4"/>
  <c r="R53" i="4"/>
  <c r="R51" i="4"/>
  <c r="R50" i="4"/>
  <c r="R49" i="4"/>
  <c r="R48" i="4"/>
  <c r="R46" i="4"/>
  <c r="R45" i="4"/>
  <c r="R44" i="4"/>
  <c r="R43" i="4"/>
  <c r="R41" i="4"/>
  <c r="R40" i="4"/>
  <c r="R39" i="4"/>
  <c r="R38" i="4"/>
  <c r="R36" i="4"/>
  <c r="R35" i="4"/>
  <c r="R34" i="4"/>
  <c r="R33" i="4"/>
  <c r="R31" i="4"/>
  <c r="R30" i="4"/>
  <c r="R29" i="4"/>
  <c r="R28" i="4"/>
  <c r="R26" i="4"/>
  <c r="R25" i="4"/>
  <c r="R24" i="4"/>
  <c r="R23" i="4"/>
  <c r="R20" i="4"/>
  <c r="R19" i="4"/>
  <c r="R18" i="4"/>
  <c r="R16" i="4"/>
  <c r="R15" i="4"/>
  <c r="R14" i="4"/>
  <c r="R13" i="4"/>
  <c r="R11" i="4"/>
  <c r="R10" i="4"/>
  <c r="R9" i="4"/>
  <c r="R8" i="4"/>
  <c r="G184" i="4"/>
  <c r="G163" i="4"/>
  <c r="G182" i="4" s="1"/>
  <c r="G158" i="4"/>
  <c r="G153" i="4"/>
  <c r="G148" i="4"/>
  <c r="G143" i="4"/>
  <c r="G137" i="4"/>
  <c r="G132" i="4"/>
  <c r="G127" i="4"/>
  <c r="G122" i="4"/>
  <c r="G117" i="4"/>
  <c r="G112" i="4"/>
  <c r="G107" i="4"/>
  <c r="G102" i="4"/>
  <c r="G97" i="4"/>
  <c r="G92" i="4"/>
  <c r="G87" i="4"/>
  <c r="G82" i="4"/>
  <c r="G77" i="4"/>
  <c r="G72" i="4"/>
  <c r="G67" i="4"/>
  <c r="G62" i="4"/>
  <c r="G57" i="4"/>
  <c r="G52" i="4"/>
  <c r="G47" i="4"/>
  <c r="G42" i="4"/>
  <c r="G37" i="4"/>
  <c r="G32" i="4"/>
  <c r="G27" i="4"/>
  <c r="G22" i="4"/>
  <c r="G17" i="4"/>
  <c r="G12" i="4"/>
  <c r="P163" i="4"/>
  <c r="P182" i="4" s="1"/>
  <c r="Q172" i="4"/>
  <c r="P172" i="4"/>
  <c r="O172" i="4"/>
  <c r="N172" i="4"/>
  <c r="M172" i="4"/>
  <c r="L172" i="4"/>
  <c r="K172" i="4"/>
  <c r="J172" i="4"/>
  <c r="I172" i="4"/>
  <c r="H172" i="4"/>
  <c r="Q171" i="4"/>
  <c r="P171" i="4"/>
  <c r="O171" i="4"/>
  <c r="N171" i="4"/>
  <c r="M171" i="4"/>
  <c r="L171" i="4"/>
  <c r="K171" i="4"/>
  <c r="J171" i="4"/>
  <c r="I171" i="4"/>
  <c r="H171" i="4"/>
  <c r="Q170" i="4"/>
  <c r="P170" i="4"/>
  <c r="O170" i="4"/>
  <c r="N170" i="4"/>
  <c r="M170" i="4"/>
  <c r="L170" i="4"/>
  <c r="K170" i="4"/>
  <c r="J170" i="4"/>
  <c r="I170" i="4"/>
  <c r="H170" i="4"/>
  <c r="Q169" i="4"/>
  <c r="P169" i="4"/>
  <c r="O169" i="4"/>
  <c r="N169" i="4"/>
  <c r="M169" i="4"/>
  <c r="L169" i="4"/>
  <c r="K169" i="4"/>
  <c r="J169" i="4"/>
  <c r="I169" i="4"/>
  <c r="H169" i="4"/>
  <c r="P176" i="4"/>
  <c r="N137" i="4"/>
  <c r="M137" i="4"/>
  <c r="L137" i="4"/>
  <c r="K137" i="4"/>
  <c r="J137" i="4"/>
  <c r="I137" i="4"/>
  <c r="H137" i="4"/>
  <c r="G176" i="4" l="1"/>
  <c r="P186" i="4"/>
  <c r="G174" i="4"/>
  <c r="G180" i="4"/>
  <c r="R137" i="4"/>
  <c r="G178" i="4"/>
  <c r="G138" i="4"/>
  <c r="P173" i="4"/>
  <c r="Q168" i="4"/>
  <c r="Q184" i="4" s="1"/>
  <c r="O168" i="4"/>
  <c r="O184" i="4" s="1"/>
  <c r="N168" i="4"/>
  <c r="N184" i="4" s="1"/>
  <c r="M168" i="4"/>
  <c r="M184" i="4" s="1"/>
  <c r="L168" i="4"/>
  <c r="L184" i="4" s="1"/>
  <c r="K168" i="4"/>
  <c r="K184" i="4" s="1"/>
  <c r="J168" i="4"/>
  <c r="J184" i="4" s="1"/>
  <c r="I168" i="4"/>
  <c r="I184" i="4" s="1"/>
  <c r="H168" i="4"/>
  <c r="H184" i="4" s="1"/>
  <c r="Q163" i="4"/>
  <c r="Q182" i="4" s="1"/>
  <c r="O163" i="4"/>
  <c r="O182" i="4" s="1"/>
  <c r="N163" i="4"/>
  <c r="N182" i="4" s="1"/>
  <c r="M163" i="4"/>
  <c r="L163" i="4"/>
  <c r="L182" i="4" s="1"/>
  <c r="K163" i="4"/>
  <c r="K182" i="4" s="1"/>
  <c r="J163" i="4"/>
  <c r="J182" i="4" s="1"/>
  <c r="I163" i="4"/>
  <c r="I182" i="4" s="1"/>
  <c r="H163" i="4"/>
  <c r="H182" i="4" s="1"/>
  <c r="N158" i="4"/>
  <c r="M158" i="4"/>
  <c r="L158" i="4"/>
  <c r="K158" i="4"/>
  <c r="J158" i="4"/>
  <c r="I158" i="4"/>
  <c r="H158" i="4"/>
  <c r="N153" i="4"/>
  <c r="M153" i="4"/>
  <c r="L153" i="4"/>
  <c r="K153" i="4"/>
  <c r="J153" i="4"/>
  <c r="I153" i="4"/>
  <c r="H153" i="4"/>
  <c r="N148" i="4"/>
  <c r="M148" i="4"/>
  <c r="L148" i="4"/>
  <c r="K148" i="4"/>
  <c r="J148" i="4"/>
  <c r="I148" i="4"/>
  <c r="H148" i="4"/>
  <c r="N143" i="4"/>
  <c r="M143" i="4"/>
  <c r="L143" i="4"/>
  <c r="K143" i="4"/>
  <c r="J143" i="4"/>
  <c r="I143" i="4"/>
  <c r="H143" i="4"/>
  <c r="Q132" i="4"/>
  <c r="O132" i="4"/>
  <c r="N132" i="4"/>
  <c r="M132" i="4"/>
  <c r="K132" i="4"/>
  <c r="I132" i="4"/>
  <c r="H132" i="4"/>
  <c r="J132" i="4"/>
  <c r="Q127" i="4"/>
  <c r="N127" i="4"/>
  <c r="L127" i="4"/>
  <c r="J127" i="4"/>
  <c r="H127" i="4"/>
  <c r="O127" i="4"/>
  <c r="M127" i="4"/>
  <c r="K127" i="4"/>
  <c r="I127" i="4"/>
  <c r="Q122" i="4"/>
  <c r="O122" i="4"/>
  <c r="N122" i="4"/>
  <c r="M122" i="4"/>
  <c r="L122" i="4"/>
  <c r="J122" i="4"/>
  <c r="H122" i="4"/>
  <c r="K122" i="4"/>
  <c r="I122" i="4"/>
  <c r="O117" i="4"/>
  <c r="N117" i="4"/>
  <c r="M117" i="4"/>
  <c r="L117" i="4"/>
  <c r="K117" i="4"/>
  <c r="J117" i="4"/>
  <c r="I117" i="4"/>
  <c r="H117" i="4"/>
  <c r="Q117" i="4"/>
  <c r="Q112" i="4"/>
  <c r="O112" i="4"/>
  <c r="N112" i="4"/>
  <c r="M112" i="4"/>
  <c r="L112" i="4"/>
  <c r="K112" i="4"/>
  <c r="I112" i="4"/>
  <c r="H112" i="4"/>
  <c r="Q107" i="4"/>
  <c r="O107" i="4"/>
  <c r="I107" i="4"/>
  <c r="H107" i="4"/>
  <c r="N107" i="4"/>
  <c r="M107" i="4"/>
  <c r="L107" i="4"/>
  <c r="K107" i="4"/>
  <c r="J107" i="4"/>
  <c r="Q102" i="4"/>
  <c r="O102" i="4"/>
  <c r="N102" i="4"/>
  <c r="M102" i="4"/>
  <c r="K102" i="4"/>
  <c r="J102" i="4"/>
  <c r="I102" i="4"/>
  <c r="H102" i="4"/>
  <c r="L102" i="4"/>
  <c r="Q97" i="4"/>
  <c r="O97" i="4"/>
  <c r="N97" i="4"/>
  <c r="M97" i="4"/>
  <c r="K97" i="4"/>
  <c r="J97" i="4"/>
  <c r="I97" i="4"/>
  <c r="H97" i="4"/>
  <c r="L97" i="4"/>
  <c r="Q92" i="4"/>
  <c r="Q87" i="4"/>
  <c r="O87" i="4"/>
  <c r="I87" i="4"/>
  <c r="H87" i="4"/>
  <c r="N87" i="4"/>
  <c r="M87" i="4"/>
  <c r="L87" i="4"/>
  <c r="K87" i="4"/>
  <c r="J87" i="4"/>
  <c r="Q82" i="4"/>
  <c r="O82" i="4"/>
  <c r="N82" i="4"/>
  <c r="M82" i="4"/>
  <c r="L82" i="4"/>
  <c r="K82" i="4"/>
  <c r="J82" i="4"/>
  <c r="I82" i="4"/>
  <c r="H82" i="4"/>
  <c r="Q77" i="4"/>
  <c r="O77" i="4"/>
  <c r="N77" i="4"/>
  <c r="M77" i="4"/>
  <c r="L77" i="4"/>
  <c r="K77" i="4"/>
  <c r="J77" i="4"/>
  <c r="I77" i="4"/>
  <c r="H77" i="4"/>
  <c r="Q72" i="4"/>
  <c r="O72" i="4"/>
  <c r="N72" i="4"/>
  <c r="M72" i="4"/>
  <c r="L72" i="4"/>
  <c r="K72" i="4"/>
  <c r="J72" i="4"/>
  <c r="I72" i="4"/>
  <c r="H72" i="4"/>
  <c r="Q67" i="4"/>
  <c r="O67" i="4"/>
  <c r="N67" i="4"/>
  <c r="M67" i="4"/>
  <c r="L67" i="4"/>
  <c r="K67" i="4"/>
  <c r="J67" i="4"/>
  <c r="I67" i="4"/>
  <c r="H67" i="4"/>
  <c r="Q62" i="4"/>
  <c r="O62" i="4"/>
  <c r="M62" i="4"/>
  <c r="K62" i="4"/>
  <c r="I62" i="4"/>
  <c r="H62" i="4"/>
  <c r="N62" i="4"/>
  <c r="L62" i="4"/>
  <c r="Q57" i="4"/>
  <c r="N57" i="4"/>
  <c r="L57" i="4"/>
  <c r="J57" i="4"/>
  <c r="H57" i="4"/>
  <c r="O57" i="4"/>
  <c r="M57" i="4"/>
  <c r="K57" i="4"/>
  <c r="I57" i="4"/>
  <c r="Q52" i="4"/>
  <c r="O52" i="4"/>
  <c r="N52" i="4"/>
  <c r="M52" i="4"/>
  <c r="L52" i="4"/>
  <c r="K52" i="4"/>
  <c r="J52" i="4"/>
  <c r="I52" i="4"/>
  <c r="H52" i="4"/>
  <c r="Q47" i="4"/>
  <c r="O47" i="4"/>
  <c r="N47" i="4"/>
  <c r="M47" i="4"/>
  <c r="K47" i="4"/>
  <c r="J47" i="4"/>
  <c r="I47" i="4"/>
  <c r="H47" i="4"/>
  <c r="L47" i="4"/>
  <c r="Q42" i="4"/>
  <c r="O42" i="4"/>
  <c r="N42" i="4"/>
  <c r="M42" i="4"/>
  <c r="L42" i="4"/>
  <c r="K42" i="4"/>
  <c r="J42" i="4"/>
  <c r="I42" i="4"/>
  <c r="H42" i="4"/>
  <c r="Q37" i="4"/>
  <c r="O37" i="4"/>
  <c r="M37" i="4"/>
  <c r="K37" i="4"/>
  <c r="I37" i="4"/>
  <c r="N37" i="4"/>
  <c r="L37" i="4"/>
  <c r="J37" i="4"/>
  <c r="Q32" i="4"/>
  <c r="O32" i="4"/>
  <c r="N32" i="4"/>
  <c r="L32" i="4"/>
  <c r="J32" i="4"/>
  <c r="I32" i="4"/>
  <c r="H32" i="4"/>
  <c r="K32" i="4"/>
  <c r="Q27" i="4"/>
  <c r="O27" i="4"/>
  <c r="I27" i="4"/>
  <c r="H27" i="4"/>
  <c r="M27" i="4"/>
  <c r="K27" i="4"/>
  <c r="Q22" i="4"/>
  <c r="O22" i="4"/>
  <c r="N22" i="4"/>
  <c r="M22" i="4"/>
  <c r="L22" i="4"/>
  <c r="K22" i="4"/>
  <c r="J22" i="4"/>
  <c r="I22" i="4"/>
  <c r="H22" i="4"/>
  <c r="Q17" i="4"/>
  <c r="O17" i="4"/>
  <c r="N17" i="4"/>
  <c r="M17" i="4"/>
  <c r="L17" i="4"/>
  <c r="K17" i="4"/>
  <c r="J17" i="4"/>
  <c r="I17" i="4"/>
  <c r="H17" i="4"/>
  <c r="Q12" i="4"/>
  <c r="O12" i="4"/>
  <c r="N12" i="4"/>
  <c r="M12" i="4"/>
  <c r="L12" i="4"/>
  <c r="K12" i="4"/>
  <c r="J12" i="4"/>
  <c r="I12" i="4"/>
  <c r="H12" i="4"/>
  <c r="H180" i="4" l="1"/>
  <c r="H178" i="4"/>
  <c r="H176" i="4"/>
  <c r="H174" i="4"/>
  <c r="I180" i="4"/>
  <c r="G186" i="4"/>
  <c r="R107" i="4"/>
  <c r="R82" i="4"/>
  <c r="R122" i="4"/>
  <c r="R127" i="4"/>
  <c r="R67" i="4"/>
  <c r="R22" i="4"/>
  <c r="R97" i="4"/>
  <c r="R117" i="4"/>
  <c r="R12" i="4"/>
  <c r="R52" i="4"/>
  <c r="R168" i="4"/>
  <c r="R184" i="4" s="1"/>
  <c r="R158" i="4"/>
  <c r="R153" i="4"/>
  <c r="R148" i="4"/>
  <c r="R92" i="4"/>
  <c r="R47" i="4"/>
  <c r="R42" i="4"/>
  <c r="R143" i="4"/>
  <c r="R102" i="4"/>
  <c r="R87" i="4"/>
  <c r="R57" i="4"/>
  <c r="R17" i="4"/>
  <c r="M182" i="4"/>
  <c r="R163" i="4"/>
  <c r="R182" i="4" s="1"/>
  <c r="R77" i="4"/>
  <c r="R72" i="4"/>
  <c r="M180" i="4"/>
  <c r="L180" i="4"/>
  <c r="Q180" i="4"/>
  <c r="K180" i="4"/>
  <c r="O180" i="4"/>
  <c r="J180" i="4"/>
  <c r="N180" i="4"/>
  <c r="R170" i="4"/>
  <c r="R169" i="4"/>
  <c r="R171" i="4"/>
  <c r="Q174" i="4"/>
  <c r="K178" i="4"/>
  <c r="M178" i="4"/>
  <c r="Q176" i="4"/>
  <c r="O178" i="4"/>
  <c r="K176" i="4"/>
  <c r="N178" i="4"/>
  <c r="Q178" i="4"/>
  <c r="O176" i="4"/>
  <c r="I176" i="4"/>
  <c r="M176" i="4"/>
  <c r="L176" i="4"/>
  <c r="I174" i="4"/>
  <c r="K174" i="4"/>
  <c r="O174" i="4"/>
  <c r="N176" i="4"/>
  <c r="I178" i="4"/>
  <c r="K138" i="4"/>
  <c r="O138" i="4"/>
  <c r="I138" i="4"/>
  <c r="H173" i="4"/>
  <c r="J173" i="4"/>
  <c r="L173" i="4"/>
  <c r="N173" i="4"/>
  <c r="Q138" i="4"/>
  <c r="I173" i="4"/>
  <c r="O173" i="4"/>
  <c r="J27" i="4"/>
  <c r="J174" i="4" s="1"/>
  <c r="L27" i="4"/>
  <c r="L174" i="4" s="1"/>
  <c r="N27" i="4"/>
  <c r="N174" i="4" s="1"/>
  <c r="H37" i="4"/>
  <c r="H138" i="4" s="1"/>
  <c r="J62" i="4"/>
  <c r="J176" i="4" s="1"/>
  <c r="J112" i="4"/>
  <c r="J178" i="4" s="1"/>
  <c r="L132" i="4"/>
  <c r="L178" i="4" s="1"/>
  <c r="Q173" i="4"/>
  <c r="K173" i="4"/>
  <c r="M173" i="4"/>
  <c r="M32" i="4"/>
  <c r="H186" i="4" l="1"/>
  <c r="Q185" i="4"/>
  <c r="H183" i="4"/>
  <c r="I183" i="4"/>
  <c r="J183" i="4"/>
  <c r="Q183" i="4"/>
  <c r="K183" i="4"/>
  <c r="L183" i="4"/>
  <c r="G183" i="4"/>
  <c r="J186" i="4"/>
  <c r="K185" i="4"/>
  <c r="J185" i="4"/>
  <c r="I185" i="4"/>
  <c r="H185" i="4"/>
  <c r="G185" i="4"/>
  <c r="L185" i="4"/>
  <c r="R37" i="4"/>
  <c r="R27" i="4"/>
  <c r="R132" i="4"/>
  <c r="R112" i="4"/>
  <c r="R62" i="4"/>
  <c r="R176" i="4" s="1"/>
  <c r="M138" i="4"/>
  <c r="R32" i="4"/>
  <c r="M185" i="4"/>
  <c r="N185" i="4"/>
  <c r="R180" i="4"/>
  <c r="H181" i="4" s="1"/>
  <c r="R172" i="4"/>
  <c r="R173" i="4" s="1"/>
  <c r="R185" i="4"/>
  <c r="K186" i="4"/>
  <c r="Q186" i="4"/>
  <c r="O186" i="4"/>
  <c r="O185" i="4"/>
  <c r="I186" i="4"/>
  <c r="R183" i="4"/>
  <c r="M183" i="4"/>
  <c r="O183" i="4"/>
  <c r="N183" i="4"/>
  <c r="L186" i="4"/>
  <c r="N186" i="4"/>
  <c r="J138" i="4"/>
  <c r="N138" i="4"/>
  <c r="M174" i="4"/>
  <c r="L138" i="4"/>
  <c r="Q181" i="4" l="1"/>
  <c r="R178" i="4"/>
  <c r="R179" i="4" s="1"/>
  <c r="J181" i="4"/>
  <c r="L181" i="4"/>
  <c r="K181" i="4"/>
  <c r="P181" i="4"/>
  <c r="I181" i="4"/>
  <c r="G181" i="4"/>
  <c r="J177" i="4"/>
  <c r="L177" i="4"/>
  <c r="P177" i="4"/>
  <c r="K177" i="4"/>
  <c r="Q177" i="4"/>
  <c r="I177" i="4"/>
  <c r="H177" i="4"/>
  <c r="G177" i="4"/>
  <c r="R174" i="4"/>
  <c r="H175" i="4" s="1"/>
  <c r="R181" i="4"/>
  <c r="N177" i="4"/>
  <c r="O181" i="4"/>
  <c r="N181" i="4"/>
  <c r="M181" i="4"/>
  <c r="R138" i="4"/>
  <c r="M186" i="4"/>
  <c r="R177" i="4"/>
  <c r="M177" i="4"/>
  <c r="O177" i="4"/>
  <c r="L179" i="4" l="1"/>
  <c r="H179" i="4"/>
  <c r="Q179" i="4"/>
  <c r="I179" i="4"/>
  <c r="J179" i="4"/>
  <c r="K179" i="4"/>
  <c r="G179" i="4"/>
  <c r="O179" i="4"/>
  <c r="N179" i="4"/>
  <c r="M179" i="4"/>
  <c r="R175" i="4"/>
  <c r="P175" i="4"/>
  <c r="Q175" i="4"/>
  <c r="G175" i="4"/>
  <c r="L175" i="4"/>
  <c r="K175" i="4"/>
  <c r="O175" i="4"/>
  <c r="I175" i="4"/>
  <c r="J175" i="4"/>
  <c r="M175" i="4"/>
  <c r="N175" i="4"/>
  <c r="R186" i="4"/>
  <c r="Q187" i="4" l="1"/>
  <c r="L187" i="4"/>
  <c r="K187" i="4"/>
  <c r="J187" i="4"/>
  <c r="I187" i="4"/>
  <c r="H187" i="4"/>
  <c r="G187" i="4"/>
  <c r="R187" i="4"/>
  <c r="O187" i="4"/>
  <c r="N187" i="4"/>
  <c r="M187" i="4"/>
</calcChain>
</file>

<file path=xl/sharedStrings.xml><?xml version="1.0" encoding="utf-8"?>
<sst xmlns="http://schemas.openxmlformats.org/spreadsheetml/2006/main" count="249" uniqueCount="90">
  <si>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</si>
  <si>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</si>
  <si>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</si>
  <si>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</si>
  <si>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</si>
  <si>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</si>
  <si>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</si>
  <si>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</si>
  <si>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</si>
  <si>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</si>
  <si>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</si>
  <si>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</si>
  <si>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</si>
  <si>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</si>
  <si>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</si>
  <si>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</si>
  <si>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</si>
  <si>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</si>
  <si>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</si>
  <si>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</si>
  <si>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</si>
  <si>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</si>
  <si>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</si>
  <si>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</si>
  <si>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</si>
  <si>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</si>
  <si>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</si>
  <si>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</si>
  <si>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</si>
  <si>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</si>
  <si>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</si>
  <si>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</si>
  <si>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</si>
  <si>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</si>
  <si>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</si>
  <si>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</si>
  <si>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</si>
  <si>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</si>
  <si>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</si>
  <si>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</si>
  <si>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</si>
  <si>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</si>
  <si>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</si>
  <si>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</si>
  <si>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</si>
  <si>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</si>
  <si>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</si>
  <si>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</si>
  <si>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</si>
  <si>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</si>
  <si>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</si>
  <si>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</si>
  <si>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</si>
  <si>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</si>
  <si>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</si>
  <si>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</si>
  <si>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</si>
  <si>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</si>
  <si>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</si>
  <si>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</si>
  <si>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</si>
  <si>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</si>
  <si>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</si>
  <si>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</si>
  <si>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</si>
  <si>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</si>
  <si>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</si>
  <si>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</si>
  <si>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</si>
  <si>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</si>
  <si>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</si>
  <si>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</si>
  <si>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</si>
  <si>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</si>
  <si>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</si>
  <si>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</si>
  <si>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</si>
  <si>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</si>
  <si>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（交付決定ベース）</t>
    <rPh sb="1" eb="3">
      <t>コウフ</t>
    </rPh>
    <rPh sb="3" eb="5">
      <t>ケッテイ</t>
    </rPh>
    <phoneticPr fontId="3"/>
  </si>
  <si>
    <t>現在</t>
    <rPh sb="0" eb="2">
      <t>ゲンザイ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</si>
  <si>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</si>
  <si>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</si>
  <si>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</si>
  <si>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（注３）</t>
    <rPh sb="1" eb="2">
      <t>チュウ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</si>
  <si>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</si>
  <si>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（単位：a）</t>
    <rPh sb="1" eb="3">
      <t>タンイ</t>
    </rPh>
    <phoneticPr fontId="3"/>
  </si>
  <si>
    <t>（５）市町村別　要件区分別　年齢層別　収穫面積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シュウカク</t>
    </rPh>
    <rPh sb="21" eb="23">
      <t>メンセキ</t>
    </rPh>
    <phoneticPr fontId="1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</si>
  <si>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</si>
  <si>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（注４）</t>
    <rPh sb="1" eb="2">
      <t>チュウ</t>
    </rPh>
    <phoneticPr fontId="1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</si>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</sst>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;&quot;△ &quot;#,##0"/>
    <numFmt numFmtId="178" formatCode="0.0%"/>
    <numFmt numFmtId="179" formatCode="#,##0_);[Red]\(#,##0\)"/>
    <numFmt numFmtId="180" formatCode="#,##0.0;[Red]\-#,##0.0"/>
    <numFmt numFmtId="181" formatCode="#,##0.0;&quot;△ &quot;#,##0.0"/>
  </numFmts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7" fontId="4" fillId="0" borderId="1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177" fontId="4" fillId="0" borderId="9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8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1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/>
    </xf>
    <xf numFmtId="0" fontId="13" fillId="0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179" fontId="13" fillId="0" borderId="0" xfId="1" applyNumberFormat="1" applyFont="1" applyFill="1" applyBorder="1" applyAlignment="1">
      <alignment horizontal="left" vertical="center"/>
    </xf>
    <xf numFmtId="180" fontId="4" fillId="0" borderId="2" xfId="2" applyNumberFormat="1" applyFont="1" applyBorder="1">
      <alignment vertical="center"/>
    </xf>
    <xf numFmtId="180" fontId="4" fillId="0" borderId="9" xfId="2" applyNumberFormat="1" applyFont="1" applyBorder="1" applyAlignment="1">
      <alignment horizontal="right" vertical="center"/>
    </xf>
    <xf numFmtId="180" fontId="4" fillId="0" borderId="9" xfId="2" applyNumberFormat="1" applyFont="1" applyBorder="1">
      <alignment vertical="center"/>
    </xf>
    <xf numFmtId="180" fontId="4" fillId="0" borderId="11" xfId="2" applyNumberFormat="1" applyFont="1" applyBorder="1" applyAlignment="1">
      <alignment horizontal="right" vertical="center"/>
    </xf>
    <xf numFmtId="180" fontId="4" fillId="0" borderId="11" xfId="2" applyNumberFormat="1" applyFont="1" applyBorder="1">
      <alignment vertical="center"/>
    </xf>
    <xf numFmtId="180" fontId="4" fillId="0" borderId="2" xfId="2" applyNumberFormat="1" applyFont="1" applyBorder="1" applyAlignment="1">
      <alignment horizontal="right" vertical="center"/>
    </xf>
    <xf numFmtId="180" fontId="15" fillId="0" borderId="0" xfId="2" applyNumberFormat="1" applyFont="1">
      <alignment vertical="center"/>
    </xf>
    <xf numFmtId="181" fontId="4" fillId="0" borderId="3" xfId="0" applyNumberFormat="1" applyFont="1" applyBorder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4"/>
  <sheetViews>
    <sheetView showZeros="0" tabSelected="1" view="pageBreakPreview" zoomScaleNormal="100" zoomScaleSheetLayoutView="100" zoomScalePageLayoutView="75" workbookViewId="0"/>
  </sheetViews>
  <sheetFormatPr defaultRowHeight="17.25" x14ac:dyDescent="0.15"/>
  <cols>
    <col min="1" max="1" width="1.85546875" style="2" customWidth="1"/>
    <col min="2" max="5" width="6.7109375" style="2" customWidth="1"/>
    <col min="6" max="7" width="8" style="2" customWidth="1"/>
    <col min="8" max="8" width="9.28515625" style="2" customWidth="1"/>
    <col min="9" max="9" width="11" style="2" bestFit="1" customWidth="1"/>
    <col min="10" max="10" width="10.7109375" style="2" customWidth="1"/>
    <col min="11" max="11" width="12.28515625" style="2" customWidth="1"/>
    <col min="12" max="12" width="12" style="2" bestFit="1" customWidth="1"/>
    <col min="13" max="13" width="11.140625" style="2" customWidth="1"/>
    <col min="14" max="14" width="10.7109375" style="2" customWidth="1"/>
    <col min="15" max="15" width="9.7109375" style="2" customWidth="1"/>
    <col min="16" max="16" width="7.85546875" style="2" customWidth="1"/>
    <col min="17" max="17" width="9.42578125" style="2" customWidth="1"/>
    <col min="18" max="18" width="13.7109375" style="2" customWidth="1"/>
    <col min="19" max="19" width="7.140625" style="2" customWidth="1"/>
    <col min="20" max="16384" width="9.140625" style="2"/>
  </cols>
  <sheetData>
    <row r="1" spans="2:19" x14ac:dyDescent="0.15">
      <c r="B1" s="2" t="s">
        <v>86</v>
      </c>
    </row>
    <row r="2" spans="2:19" x14ac:dyDescent="0.15">
      <c r="Q2" s="18"/>
      <c r="R2" s="19" t="s">
        <v>78</v>
      </c>
      <c r="S2" s="18"/>
    </row>
    <row r="3" spans="2:19" x14ac:dyDescent="0.15">
      <c r="Q3" s="35">
        <v>43008</v>
      </c>
      <c r="R3" s="35"/>
      <c r="S3" s="20" t="s">
        <v>79</v>
      </c>
    </row>
    <row r="4" spans="2:19" x14ac:dyDescent="0.15">
      <c r="R4" s="22" t="s">
        <v>85</v>
      </c>
    </row>
    <row r="5" spans="2:19" x14ac:dyDescent="0.15">
      <c r="B5" s="36" t="s">
        <v>0</v>
      </c>
      <c r="C5" s="36" t="s">
        <v>1</v>
      </c>
      <c r="D5" s="36" t="s">
        <v>2</v>
      </c>
      <c r="E5" s="36" t="s">
        <v>3</v>
      </c>
      <c r="F5" s="37" t="s">
        <v>4</v>
      </c>
      <c r="G5" s="44" t="s">
        <v>77</v>
      </c>
      <c r="H5" s="45"/>
      <c r="I5" s="45"/>
      <c r="J5" s="45"/>
      <c r="K5" s="45"/>
      <c r="L5" s="45"/>
      <c r="M5" s="45"/>
      <c r="N5" s="45"/>
      <c r="O5" s="45"/>
      <c r="P5" s="45"/>
      <c r="Q5" s="46"/>
      <c r="R5" s="40" t="s">
        <v>5</v>
      </c>
      <c r="S5" s="40" t="s">
        <v>6</v>
      </c>
    </row>
    <row r="6" spans="2:19" x14ac:dyDescent="0.15">
      <c r="B6" s="36"/>
      <c r="C6" s="36"/>
      <c r="D6" s="36"/>
      <c r="E6" s="36"/>
      <c r="F6" s="38"/>
      <c r="G6" s="43" t="s">
        <v>74</v>
      </c>
      <c r="H6" s="43" t="s">
        <v>64</v>
      </c>
      <c r="I6" s="43" t="s">
        <v>65</v>
      </c>
      <c r="J6" s="43" t="s">
        <v>66</v>
      </c>
      <c r="K6" s="43" t="s">
        <v>67</v>
      </c>
      <c r="L6" s="43" t="s">
        <v>68</v>
      </c>
      <c r="M6" s="43" t="s">
        <v>69</v>
      </c>
      <c r="N6" s="43" t="s">
        <v>70</v>
      </c>
      <c r="O6" s="43" t="s">
        <v>71</v>
      </c>
      <c r="P6" s="41" t="s">
        <v>73</v>
      </c>
      <c r="Q6" s="40" t="s">
        <v>72</v>
      </c>
      <c r="R6" s="40"/>
      <c r="S6" s="40"/>
    </row>
    <row r="7" spans="2:19" x14ac:dyDescent="0.15">
      <c r="B7" s="36"/>
      <c r="C7" s="36"/>
      <c r="D7" s="36"/>
      <c r="E7" s="36"/>
      <c r="F7" s="39"/>
      <c r="G7" s="40"/>
      <c r="H7" s="40"/>
      <c r="I7" s="40"/>
      <c r="J7" s="40"/>
      <c r="K7" s="40"/>
      <c r="L7" s="40"/>
      <c r="M7" s="40"/>
      <c r="N7" s="40"/>
      <c r="O7" s="40"/>
      <c r="P7" s="42"/>
      <c r="Q7" s="40"/>
      <c r="R7" s="40"/>
      <c r="S7" s="40"/>
    </row>
    <row r="8" spans="2:19" ht="17.25" customHeight="1" x14ac:dyDescent="0.15">
      <c r="B8" s="47" t="s">
        <v>12</v>
      </c>
      <c r="C8" s="50" t="s">
        <v>10</v>
      </c>
      <c r="D8" s="50" t="s">
        <v>11</v>
      </c>
      <c r="E8" s="54" t="s">
        <v>13</v>
      </c>
      <c r="F8" s="3" t="s">
        <v>75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f>SUM(G8:Q8)</f>
        <v>0</v>
      </c>
      <c r="S8" s="4"/>
    </row>
    <row r="9" spans="2:19" x14ac:dyDescent="0.15">
      <c r="B9" s="48"/>
      <c r="C9" s="51"/>
      <c r="D9" s="51"/>
      <c r="E9" s="55"/>
      <c r="F9" s="5" t="s">
        <v>7</v>
      </c>
      <c r="G9" s="26"/>
      <c r="H9" s="27"/>
      <c r="I9" s="27"/>
      <c r="J9" s="27">
        <v>290.2</v>
      </c>
      <c r="K9" s="27">
        <v>907.40000000000009</v>
      </c>
      <c r="L9" s="27">
        <v>3310.4</v>
      </c>
      <c r="M9" s="27">
        <v>874.30000000000007</v>
      </c>
      <c r="N9" s="27">
        <v>848.4</v>
      </c>
      <c r="O9" s="27"/>
      <c r="P9" s="27"/>
      <c r="Q9" s="27"/>
      <c r="R9" s="27">
        <f t="shared" ref="R9:R72" si="0">SUM(G9:Q9)</f>
        <v>6230.7</v>
      </c>
      <c r="S9" s="1"/>
    </row>
    <row r="10" spans="2:19" x14ac:dyDescent="0.15">
      <c r="B10" s="48"/>
      <c r="C10" s="51"/>
      <c r="D10" s="51"/>
      <c r="E10" s="55"/>
      <c r="F10" s="5" t="s">
        <v>8</v>
      </c>
      <c r="G10" s="26"/>
      <c r="H10" s="27"/>
      <c r="I10" s="27">
        <v>7.1</v>
      </c>
      <c r="J10" s="27">
        <v>133.1</v>
      </c>
      <c r="K10" s="27">
        <v>426.59999999999997</v>
      </c>
      <c r="L10" s="27">
        <v>531.99999999999989</v>
      </c>
      <c r="M10" s="27">
        <v>428.79999999999995</v>
      </c>
      <c r="N10" s="27">
        <v>671.4</v>
      </c>
      <c r="O10" s="27"/>
      <c r="P10" s="27"/>
      <c r="Q10" s="27">
        <v>66.099999999999994</v>
      </c>
      <c r="R10" s="27">
        <f t="shared" si="0"/>
        <v>2265.0999999999995</v>
      </c>
      <c r="S10" s="1"/>
    </row>
    <row r="11" spans="2:19" x14ac:dyDescent="0.15">
      <c r="B11" s="48"/>
      <c r="C11" s="51"/>
      <c r="D11" s="51"/>
      <c r="E11" s="55"/>
      <c r="F11" s="5" t="s">
        <v>76</v>
      </c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>
        <f t="shared" si="0"/>
        <v>0</v>
      </c>
      <c r="S11" s="1"/>
    </row>
    <row r="12" spans="2:19" x14ac:dyDescent="0.15">
      <c r="B12" s="48"/>
      <c r="C12" s="51"/>
      <c r="D12" s="51"/>
      <c r="E12" s="56"/>
      <c r="F12" s="15" t="s">
        <v>9</v>
      </c>
      <c r="G12" s="28">
        <f t="shared" ref="G12:Q12" si="1">SUM(G8:G11)</f>
        <v>0</v>
      </c>
      <c r="H12" s="23">
        <f t="shared" si="1"/>
        <v>0</v>
      </c>
      <c r="I12" s="23">
        <f t="shared" si="1"/>
        <v>7.1</v>
      </c>
      <c r="J12" s="23">
        <f t="shared" si="1"/>
        <v>423.29999999999995</v>
      </c>
      <c r="K12" s="23">
        <f t="shared" si="1"/>
        <v>1334</v>
      </c>
      <c r="L12" s="23">
        <f t="shared" si="1"/>
        <v>3842.4</v>
      </c>
      <c r="M12" s="23">
        <f t="shared" si="1"/>
        <v>1303.0999999999999</v>
      </c>
      <c r="N12" s="23">
        <f t="shared" si="1"/>
        <v>1519.8</v>
      </c>
      <c r="O12" s="23">
        <f t="shared" si="1"/>
        <v>0</v>
      </c>
      <c r="P12" s="23"/>
      <c r="Q12" s="23">
        <f t="shared" si="1"/>
        <v>66.099999999999994</v>
      </c>
      <c r="R12" s="23">
        <f t="shared" si="0"/>
        <v>8495.7999999999993</v>
      </c>
      <c r="S12" s="6"/>
    </row>
    <row r="13" spans="2:19" x14ac:dyDescent="0.15">
      <c r="B13" s="48"/>
      <c r="C13" s="51"/>
      <c r="D13" s="51"/>
      <c r="E13" s="54" t="s">
        <v>14</v>
      </c>
      <c r="F13" s="3" t="s">
        <v>75</v>
      </c>
      <c r="G13" s="24"/>
      <c r="H13" s="25"/>
      <c r="I13" s="25"/>
      <c r="J13" s="25">
        <v>451</v>
      </c>
      <c r="K13" s="25"/>
      <c r="L13" s="25"/>
      <c r="M13" s="25"/>
      <c r="N13" s="25"/>
      <c r="O13" s="25"/>
      <c r="P13" s="25"/>
      <c r="Q13" s="25"/>
      <c r="R13" s="25">
        <f t="shared" si="0"/>
        <v>451</v>
      </c>
      <c r="S13" s="4"/>
    </row>
    <row r="14" spans="2:19" x14ac:dyDescent="0.15">
      <c r="B14" s="48"/>
      <c r="C14" s="51"/>
      <c r="D14" s="51"/>
      <c r="E14" s="55"/>
      <c r="F14" s="5" t="s">
        <v>7</v>
      </c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>
        <f t="shared" si="0"/>
        <v>0</v>
      </c>
      <c r="S14" s="1"/>
    </row>
    <row r="15" spans="2:19" x14ac:dyDescent="0.15">
      <c r="B15" s="48"/>
      <c r="C15" s="51"/>
      <c r="D15" s="51"/>
      <c r="E15" s="55"/>
      <c r="F15" s="5" t="s">
        <v>8</v>
      </c>
      <c r="G15" s="26"/>
      <c r="H15" s="27"/>
      <c r="I15" s="27"/>
      <c r="J15" s="27"/>
      <c r="K15" s="27"/>
      <c r="L15" s="27"/>
      <c r="M15" s="27"/>
      <c r="N15" s="27">
        <v>29.7</v>
      </c>
      <c r="O15" s="27"/>
      <c r="P15" s="27"/>
      <c r="Q15" s="27"/>
      <c r="R15" s="27">
        <f t="shared" si="0"/>
        <v>29.7</v>
      </c>
      <c r="S15" s="1"/>
    </row>
    <row r="16" spans="2:19" x14ac:dyDescent="0.15">
      <c r="B16" s="48"/>
      <c r="C16" s="51"/>
      <c r="D16" s="51"/>
      <c r="E16" s="55"/>
      <c r="F16" s="5" t="s">
        <v>76</v>
      </c>
      <c r="G16" s="26"/>
      <c r="H16" s="27"/>
      <c r="I16" s="27"/>
      <c r="J16" s="27">
        <v>334.1</v>
      </c>
      <c r="K16" s="27">
        <v>125.8</v>
      </c>
      <c r="L16" s="27">
        <v>658.80000000000007</v>
      </c>
      <c r="M16" s="27">
        <v>118.8</v>
      </c>
      <c r="N16" s="27">
        <v>18.100000000000001</v>
      </c>
      <c r="O16" s="27"/>
      <c r="P16" s="27"/>
      <c r="Q16" s="27"/>
      <c r="R16" s="27">
        <f t="shared" si="0"/>
        <v>1255.5999999999999</v>
      </c>
      <c r="S16" s="1"/>
    </row>
    <row r="17" spans="2:19" x14ac:dyDescent="0.15">
      <c r="B17" s="48"/>
      <c r="C17" s="51"/>
      <c r="D17" s="51"/>
      <c r="E17" s="56"/>
      <c r="F17" s="15" t="s">
        <v>9</v>
      </c>
      <c r="G17" s="28">
        <f t="shared" ref="G17:Q17" si="2">SUM(G13:G16)</f>
        <v>0</v>
      </c>
      <c r="H17" s="23">
        <f t="shared" si="2"/>
        <v>0</v>
      </c>
      <c r="I17" s="23">
        <f t="shared" si="2"/>
        <v>0</v>
      </c>
      <c r="J17" s="23">
        <f t="shared" si="2"/>
        <v>785.1</v>
      </c>
      <c r="K17" s="23">
        <f t="shared" si="2"/>
        <v>125.8</v>
      </c>
      <c r="L17" s="23">
        <f t="shared" si="2"/>
        <v>658.80000000000007</v>
      </c>
      <c r="M17" s="23">
        <f t="shared" si="2"/>
        <v>118.8</v>
      </c>
      <c r="N17" s="23">
        <f t="shared" si="2"/>
        <v>47.8</v>
      </c>
      <c r="O17" s="23">
        <f t="shared" si="2"/>
        <v>0</v>
      </c>
      <c r="P17" s="23"/>
      <c r="Q17" s="23">
        <f t="shared" si="2"/>
        <v>0</v>
      </c>
      <c r="R17" s="23">
        <f t="shared" si="0"/>
        <v>1736.3</v>
      </c>
      <c r="S17" s="6"/>
    </row>
    <row r="18" spans="2:19" x14ac:dyDescent="0.15">
      <c r="B18" s="48"/>
      <c r="C18" s="51"/>
      <c r="D18" s="51"/>
      <c r="E18" s="54" t="s">
        <v>15</v>
      </c>
      <c r="F18" s="3" t="s">
        <v>75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>
        <f t="shared" si="0"/>
        <v>0</v>
      </c>
      <c r="S18" s="4"/>
    </row>
    <row r="19" spans="2:19" x14ac:dyDescent="0.15">
      <c r="B19" s="48"/>
      <c r="C19" s="51"/>
      <c r="D19" s="51"/>
      <c r="E19" s="55"/>
      <c r="F19" s="5" t="s">
        <v>7</v>
      </c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>
        <f t="shared" si="0"/>
        <v>0</v>
      </c>
      <c r="S19" s="1"/>
    </row>
    <row r="20" spans="2:19" x14ac:dyDescent="0.15">
      <c r="B20" s="48"/>
      <c r="C20" s="51"/>
      <c r="D20" s="51"/>
      <c r="E20" s="55"/>
      <c r="F20" s="5" t="s">
        <v>8</v>
      </c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>
        <f t="shared" si="0"/>
        <v>0</v>
      </c>
      <c r="S20" s="1"/>
    </row>
    <row r="21" spans="2:19" x14ac:dyDescent="0.15">
      <c r="B21" s="48"/>
      <c r="C21" s="51"/>
      <c r="D21" s="51"/>
      <c r="E21" s="55"/>
      <c r="F21" s="5" t="s">
        <v>76</v>
      </c>
      <c r="G21" s="26"/>
      <c r="H21" s="27"/>
      <c r="I21" s="27"/>
      <c r="J21" s="27">
        <v>95.7</v>
      </c>
      <c r="K21" s="27">
        <v>432</v>
      </c>
      <c r="L21" s="27">
        <v>77.900000000000006</v>
      </c>
      <c r="M21" s="27">
        <v>19.8</v>
      </c>
      <c r="N21" s="27">
        <v>49.5</v>
      </c>
      <c r="O21" s="27"/>
      <c r="P21" s="27"/>
      <c r="Q21" s="27">
        <v>280</v>
      </c>
      <c r="R21" s="27">
        <f>SUM(G21:Q21)</f>
        <v>954.9</v>
      </c>
      <c r="S21" s="1"/>
    </row>
    <row r="22" spans="2:19" x14ac:dyDescent="0.15">
      <c r="B22" s="48"/>
      <c r="C22" s="51"/>
      <c r="D22" s="51"/>
      <c r="E22" s="56"/>
      <c r="F22" s="15" t="s">
        <v>9</v>
      </c>
      <c r="G22" s="28">
        <f t="shared" ref="G22:Q22" si="3">SUM(G18:G21)</f>
        <v>0</v>
      </c>
      <c r="H22" s="23">
        <f t="shared" si="3"/>
        <v>0</v>
      </c>
      <c r="I22" s="23">
        <f t="shared" si="3"/>
        <v>0</v>
      </c>
      <c r="J22" s="23">
        <f t="shared" si="3"/>
        <v>95.7</v>
      </c>
      <c r="K22" s="23">
        <f t="shared" si="3"/>
        <v>432</v>
      </c>
      <c r="L22" s="23">
        <f t="shared" si="3"/>
        <v>77.900000000000006</v>
      </c>
      <c r="M22" s="23">
        <f t="shared" si="3"/>
        <v>19.8</v>
      </c>
      <c r="N22" s="23">
        <f t="shared" si="3"/>
        <v>49.5</v>
      </c>
      <c r="O22" s="23">
        <f t="shared" si="3"/>
        <v>0</v>
      </c>
      <c r="P22" s="23"/>
      <c r="Q22" s="23">
        <f t="shared" si="3"/>
        <v>280</v>
      </c>
      <c r="R22" s="23">
        <f t="shared" si="0"/>
        <v>954.9</v>
      </c>
      <c r="S22" s="6"/>
    </row>
    <row r="23" spans="2:19" x14ac:dyDescent="0.15">
      <c r="B23" s="48"/>
      <c r="C23" s="51"/>
      <c r="D23" s="51"/>
      <c r="E23" s="54" t="s">
        <v>16</v>
      </c>
      <c r="F23" s="3" t="s">
        <v>75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>
        <f t="shared" si="0"/>
        <v>0</v>
      </c>
      <c r="S23" s="4"/>
    </row>
    <row r="24" spans="2:19" x14ac:dyDescent="0.15">
      <c r="B24" s="48"/>
      <c r="C24" s="51"/>
      <c r="D24" s="51"/>
      <c r="E24" s="55"/>
      <c r="F24" s="5" t="s">
        <v>7</v>
      </c>
      <c r="G24" s="26"/>
      <c r="H24" s="27"/>
      <c r="I24" s="27"/>
      <c r="J24" s="27">
        <v>471.79999999999995</v>
      </c>
      <c r="K24" s="27">
        <v>350.4</v>
      </c>
      <c r="L24" s="27">
        <v>2264.1</v>
      </c>
      <c r="M24" s="27">
        <v>1525.9</v>
      </c>
      <c r="N24" s="27">
        <v>1380.3</v>
      </c>
      <c r="O24" s="27"/>
      <c r="P24" s="27"/>
      <c r="Q24" s="27"/>
      <c r="R24" s="27">
        <f t="shared" si="0"/>
        <v>5992.5</v>
      </c>
      <c r="S24" s="1"/>
    </row>
    <row r="25" spans="2:19" x14ac:dyDescent="0.15">
      <c r="B25" s="48"/>
      <c r="C25" s="51"/>
      <c r="D25" s="51"/>
      <c r="E25" s="55"/>
      <c r="F25" s="5" t="s">
        <v>8</v>
      </c>
      <c r="G25" s="26"/>
      <c r="H25" s="27"/>
      <c r="I25" s="27"/>
      <c r="J25" s="27"/>
      <c r="K25" s="27">
        <v>91.8</v>
      </c>
      <c r="L25" s="27">
        <v>33</v>
      </c>
      <c r="M25" s="27"/>
      <c r="N25" s="27"/>
      <c r="O25" s="27"/>
      <c r="P25" s="27"/>
      <c r="Q25" s="27"/>
      <c r="R25" s="27">
        <f t="shared" si="0"/>
        <v>124.8</v>
      </c>
      <c r="S25" s="1"/>
    </row>
    <row r="26" spans="2:19" x14ac:dyDescent="0.15">
      <c r="B26" s="48"/>
      <c r="C26" s="51"/>
      <c r="D26" s="51"/>
      <c r="E26" s="55"/>
      <c r="F26" s="5" t="s">
        <v>76</v>
      </c>
      <c r="G26" s="26"/>
      <c r="H26" s="27"/>
      <c r="I26" s="27">
        <v>55.1</v>
      </c>
      <c r="J26" s="27">
        <v>467.70000000000005</v>
      </c>
      <c r="K26" s="27">
        <v>1229.9999999999998</v>
      </c>
      <c r="L26" s="27">
        <v>2685.4999999999995</v>
      </c>
      <c r="M26" s="27">
        <v>1146.9000000000001</v>
      </c>
      <c r="N26" s="27">
        <v>985.29999999999984</v>
      </c>
      <c r="O26" s="27">
        <v>111</v>
      </c>
      <c r="P26" s="27"/>
      <c r="Q26" s="27"/>
      <c r="R26" s="27">
        <f t="shared" si="0"/>
        <v>6681.4999999999991</v>
      </c>
      <c r="S26" s="1"/>
    </row>
    <row r="27" spans="2:19" x14ac:dyDescent="0.15">
      <c r="B27" s="48"/>
      <c r="C27" s="51"/>
      <c r="D27" s="51"/>
      <c r="E27" s="56"/>
      <c r="F27" s="15" t="s">
        <v>9</v>
      </c>
      <c r="G27" s="28">
        <f t="shared" ref="G27:Q27" si="4">SUM(G23:G26)</f>
        <v>0</v>
      </c>
      <c r="H27" s="23">
        <f t="shared" si="4"/>
        <v>0</v>
      </c>
      <c r="I27" s="23">
        <f t="shared" si="4"/>
        <v>55.1</v>
      </c>
      <c r="J27" s="23">
        <f t="shared" si="4"/>
        <v>939.5</v>
      </c>
      <c r="K27" s="23">
        <f t="shared" si="4"/>
        <v>1672.1999999999998</v>
      </c>
      <c r="L27" s="23">
        <f t="shared" si="4"/>
        <v>4982.5999999999995</v>
      </c>
      <c r="M27" s="23">
        <f t="shared" si="4"/>
        <v>2672.8</v>
      </c>
      <c r="N27" s="23">
        <f t="shared" si="4"/>
        <v>2365.6</v>
      </c>
      <c r="O27" s="23">
        <f t="shared" si="4"/>
        <v>111</v>
      </c>
      <c r="P27" s="23"/>
      <c r="Q27" s="23">
        <f t="shared" si="4"/>
        <v>0</v>
      </c>
      <c r="R27" s="23">
        <f t="shared" si="0"/>
        <v>12798.800000000001</v>
      </c>
      <c r="S27" s="6"/>
    </row>
    <row r="28" spans="2:19" x14ac:dyDescent="0.15">
      <c r="B28" s="48"/>
      <c r="C28" s="51"/>
      <c r="D28" s="51"/>
      <c r="E28" s="54" t="s">
        <v>17</v>
      </c>
      <c r="F28" s="3" t="s">
        <v>75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>
        <f t="shared" si="0"/>
        <v>0</v>
      </c>
      <c r="S28" s="4"/>
    </row>
    <row r="29" spans="2:19" x14ac:dyDescent="0.15">
      <c r="B29" s="48"/>
      <c r="C29" s="51"/>
      <c r="D29" s="51"/>
      <c r="E29" s="55"/>
      <c r="F29" s="5" t="s">
        <v>7</v>
      </c>
      <c r="G29" s="26"/>
      <c r="H29" s="27"/>
      <c r="I29" s="27"/>
      <c r="J29" s="27">
        <v>161.69999999999999</v>
      </c>
      <c r="K29" s="27"/>
      <c r="L29" s="27">
        <v>1244.5999999999999</v>
      </c>
      <c r="M29" s="27">
        <v>942.2</v>
      </c>
      <c r="N29" s="27">
        <v>102</v>
      </c>
      <c r="O29" s="27"/>
      <c r="P29" s="27"/>
      <c r="Q29" s="27">
        <v>405.4</v>
      </c>
      <c r="R29" s="27">
        <f t="shared" si="0"/>
        <v>2855.9</v>
      </c>
      <c r="S29" s="1"/>
    </row>
    <row r="30" spans="2:19" x14ac:dyDescent="0.15">
      <c r="B30" s="48"/>
      <c r="C30" s="51"/>
      <c r="D30" s="51"/>
      <c r="E30" s="55"/>
      <c r="F30" s="5" t="s">
        <v>8</v>
      </c>
      <c r="G30" s="26"/>
      <c r="H30" s="27"/>
      <c r="I30" s="27">
        <v>131.1</v>
      </c>
      <c r="J30" s="27">
        <v>265.79999999999995</v>
      </c>
      <c r="K30" s="27">
        <v>334.29999999999995</v>
      </c>
      <c r="L30" s="27">
        <v>1098.6000000000001</v>
      </c>
      <c r="M30" s="27">
        <v>767.49999999999989</v>
      </c>
      <c r="N30" s="27">
        <v>713</v>
      </c>
      <c r="O30" s="27">
        <v>112.30000000000001</v>
      </c>
      <c r="P30" s="27"/>
      <c r="Q30" s="27"/>
      <c r="R30" s="27">
        <f t="shared" si="0"/>
        <v>3422.6000000000004</v>
      </c>
      <c r="S30" s="1"/>
    </row>
    <row r="31" spans="2:19" x14ac:dyDescent="0.15">
      <c r="B31" s="48"/>
      <c r="C31" s="51"/>
      <c r="D31" s="51"/>
      <c r="E31" s="55"/>
      <c r="F31" s="5" t="s">
        <v>76</v>
      </c>
      <c r="G31" s="2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>
        <f t="shared" si="0"/>
        <v>0</v>
      </c>
      <c r="S31" s="1"/>
    </row>
    <row r="32" spans="2:19" x14ac:dyDescent="0.15">
      <c r="B32" s="48"/>
      <c r="C32" s="51"/>
      <c r="D32" s="51"/>
      <c r="E32" s="56"/>
      <c r="F32" s="15" t="s">
        <v>9</v>
      </c>
      <c r="G32" s="28">
        <f t="shared" ref="G32:Q32" si="5">SUM(G28:G31)</f>
        <v>0</v>
      </c>
      <c r="H32" s="23">
        <f t="shared" si="5"/>
        <v>0</v>
      </c>
      <c r="I32" s="23">
        <f t="shared" si="5"/>
        <v>131.1</v>
      </c>
      <c r="J32" s="23">
        <f t="shared" si="5"/>
        <v>427.49999999999994</v>
      </c>
      <c r="K32" s="23">
        <f t="shared" si="5"/>
        <v>334.29999999999995</v>
      </c>
      <c r="L32" s="23">
        <f t="shared" si="5"/>
        <v>2343.1999999999998</v>
      </c>
      <c r="M32" s="23">
        <f t="shared" si="5"/>
        <v>1709.6999999999998</v>
      </c>
      <c r="N32" s="23">
        <f t="shared" si="5"/>
        <v>815</v>
      </c>
      <c r="O32" s="23">
        <f t="shared" si="5"/>
        <v>112.30000000000001</v>
      </c>
      <c r="P32" s="23"/>
      <c r="Q32" s="23">
        <f t="shared" si="5"/>
        <v>405.4</v>
      </c>
      <c r="R32" s="23">
        <f t="shared" si="0"/>
        <v>6278.4999999999991</v>
      </c>
      <c r="S32" s="6"/>
    </row>
    <row r="33" spans="2:19" x14ac:dyDescent="0.15">
      <c r="B33" s="48"/>
      <c r="C33" s="51"/>
      <c r="D33" s="51"/>
      <c r="E33" s="54" t="s">
        <v>18</v>
      </c>
      <c r="F33" s="3" t="s">
        <v>75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si="0"/>
        <v>0</v>
      </c>
      <c r="S33" s="4"/>
    </row>
    <row r="34" spans="2:19" x14ac:dyDescent="0.15">
      <c r="B34" s="48"/>
      <c r="C34" s="51"/>
      <c r="D34" s="51"/>
      <c r="E34" s="55"/>
      <c r="F34" s="5" t="s">
        <v>7</v>
      </c>
      <c r="G34" s="26"/>
      <c r="H34" s="27"/>
      <c r="I34" s="27">
        <v>335.6</v>
      </c>
      <c r="J34" s="27">
        <v>2044.1000000000001</v>
      </c>
      <c r="K34" s="27">
        <v>4048.2000000000007</v>
      </c>
      <c r="L34" s="27">
        <v>7532.0999999999976</v>
      </c>
      <c r="M34" s="27">
        <v>3390.8999999999992</v>
      </c>
      <c r="N34" s="27">
        <v>1193.5</v>
      </c>
      <c r="O34" s="27">
        <v>253.6</v>
      </c>
      <c r="P34" s="27"/>
      <c r="Q34" s="27">
        <v>893.1</v>
      </c>
      <c r="R34" s="27">
        <f t="shared" si="0"/>
        <v>19691.099999999995</v>
      </c>
      <c r="S34" s="1"/>
    </row>
    <row r="35" spans="2:19" x14ac:dyDescent="0.15">
      <c r="B35" s="48"/>
      <c r="C35" s="51"/>
      <c r="D35" s="51"/>
      <c r="E35" s="55"/>
      <c r="F35" s="5" t="s">
        <v>8</v>
      </c>
      <c r="G35" s="26"/>
      <c r="H35" s="27"/>
      <c r="I35" s="27">
        <v>312.10000000000002</v>
      </c>
      <c r="J35" s="27">
        <v>794.2</v>
      </c>
      <c r="K35" s="27">
        <v>1871.6000000000008</v>
      </c>
      <c r="L35" s="27">
        <v>4796.3</v>
      </c>
      <c r="M35" s="27">
        <v>2134.2999999999997</v>
      </c>
      <c r="N35" s="27">
        <v>1510.4000000000003</v>
      </c>
      <c r="O35" s="27">
        <v>221.70000000000002</v>
      </c>
      <c r="P35" s="27"/>
      <c r="Q35" s="27"/>
      <c r="R35" s="27">
        <f t="shared" si="0"/>
        <v>11640.6</v>
      </c>
      <c r="S35" s="1"/>
    </row>
    <row r="36" spans="2:19" x14ac:dyDescent="0.15">
      <c r="B36" s="48"/>
      <c r="C36" s="51"/>
      <c r="D36" s="51"/>
      <c r="E36" s="55"/>
      <c r="F36" s="5" t="s">
        <v>76</v>
      </c>
      <c r="G36" s="26"/>
      <c r="H36" s="27"/>
      <c r="I36" s="27">
        <v>69.3</v>
      </c>
      <c r="J36" s="27">
        <v>409.8</v>
      </c>
      <c r="K36" s="27">
        <v>488.5</v>
      </c>
      <c r="L36" s="27">
        <v>2509.8000000000002</v>
      </c>
      <c r="M36" s="27">
        <v>1205.1000000000001</v>
      </c>
      <c r="N36" s="27">
        <v>646.79999999999995</v>
      </c>
      <c r="O36" s="27">
        <v>26.4</v>
      </c>
      <c r="P36" s="27"/>
      <c r="Q36" s="27"/>
      <c r="R36" s="27">
        <f t="shared" si="0"/>
        <v>5355.7</v>
      </c>
      <c r="S36" s="1"/>
    </row>
    <row r="37" spans="2:19" x14ac:dyDescent="0.15">
      <c r="B37" s="48"/>
      <c r="C37" s="51"/>
      <c r="D37" s="51"/>
      <c r="E37" s="56"/>
      <c r="F37" s="15" t="s">
        <v>9</v>
      </c>
      <c r="G37" s="28">
        <f t="shared" ref="G37:Q37" si="6">SUM(G33:G36)</f>
        <v>0</v>
      </c>
      <c r="H37" s="23">
        <f t="shared" si="6"/>
        <v>0</v>
      </c>
      <c r="I37" s="23">
        <f t="shared" si="6"/>
        <v>717</v>
      </c>
      <c r="J37" s="23">
        <f t="shared" si="6"/>
        <v>3248.1000000000004</v>
      </c>
      <c r="K37" s="23">
        <f t="shared" si="6"/>
        <v>6408.3000000000011</v>
      </c>
      <c r="L37" s="23">
        <f t="shared" si="6"/>
        <v>14838.199999999997</v>
      </c>
      <c r="M37" s="23">
        <f t="shared" si="6"/>
        <v>6730.2999999999993</v>
      </c>
      <c r="N37" s="23">
        <f t="shared" si="6"/>
        <v>3350.7000000000007</v>
      </c>
      <c r="O37" s="23">
        <f t="shared" si="6"/>
        <v>501.7</v>
      </c>
      <c r="P37" s="23"/>
      <c r="Q37" s="23">
        <f t="shared" si="6"/>
        <v>893.1</v>
      </c>
      <c r="R37" s="23">
        <f t="shared" si="0"/>
        <v>36687.399999999994</v>
      </c>
      <c r="S37" s="6"/>
    </row>
    <row r="38" spans="2:19" x14ac:dyDescent="0.15">
      <c r="B38" s="48"/>
      <c r="C38" s="51"/>
      <c r="D38" s="51"/>
      <c r="E38" s="54" t="s">
        <v>19</v>
      </c>
      <c r="F38" s="3" t="s">
        <v>75</v>
      </c>
      <c r="G38" s="24"/>
      <c r="H38" s="25"/>
      <c r="I38" s="25"/>
      <c r="J38" s="25">
        <v>482</v>
      </c>
      <c r="K38" s="25"/>
      <c r="L38" s="25"/>
      <c r="M38" s="25">
        <v>304.8</v>
      </c>
      <c r="N38" s="25">
        <v>380.9</v>
      </c>
      <c r="O38" s="25"/>
      <c r="P38" s="25"/>
      <c r="Q38" s="25"/>
      <c r="R38" s="25">
        <f t="shared" si="0"/>
        <v>1167.6999999999998</v>
      </c>
      <c r="S38" s="4"/>
    </row>
    <row r="39" spans="2:19" x14ac:dyDescent="0.15">
      <c r="B39" s="48"/>
      <c r="C39" s="51"/>
      <c r="D39" s="51"/>
      <c r="E39" s="55"/>
      <c r="F39" s="5" t="s">
        <v>7</v>
      </c>
      <c r="G39" s="26"/>
      <c r="H39" s="27"/>
      <c r="I39" s="27"/>
      <c r="J39" s="27">
        <v>148.5</v>
      </c>
      <c r="K39" s="27">
        <v>216</v>
      </c>
      <c r="L39" s="27">
        <v>2102.6000000000004</v>
      </c>
      <c r="M39" s="27">
        <v>410.29999999999995</v>
      </c>
      <c r="N39" s="27">
        <v>131.80000000000001</v>
      </c>
      <c r="O39" s="27"/>
      <c r="P39" s="27"/>
      <c r="Q39" s="27"/>
      <c r="R39" s="27">
        <f t="shared" si="0"/>
        <v>3009.2000000000007</v>
      </c>
      <c r="S39" s="1"/>
    </row>
    <row r="40" spans="2:19" x14ac:dyDescent="0.15">
      <c r="B40" s="48"/>
      <c r="C40" s="51"/>
      <c r="D40" s="51"/>
      <c r="E40" s="55"/>
      <c r="F40" s="5" t="s">
        <v>8</v>
      </c>
      <c r="G40" s="26"/>
      <c r="H40" s="27">
        <v>48.5</v>
      </c>
      <c r="I40" s="27">
        <v>62.9</v>
      </c>
      <c r="J40" s="27">
        <v>326.2</v>
      </c>
      <c r="K40" s="27">
        <v>520.70000000000005</v>
      </c>
      <c r="L40" s="27">
        <v>2024.6000000000001</v>
      </c>
      <c r="M40" s="27">
        <v>1138.0999999999999</v>
      </c>
      <c r="N40" s="27">
        <v>1051.9000000000001</v>
      </c>
      <c r="O40" s="27">
        <v>83.6</v>
      </c>
      <c r="P40" s="27"/>
      <c r="Q40" s="27"/>
      <c r="R40" s="27">
        <f t="shared" si="0"/>
        <v>5256.5</v>
      </c>
      <c r="S40" s="1"/>
    </row>
    <row r="41" spans="2:19" x14ac:dyDescent="0.15">
      <c r="B41" s="48"/>
      <c r="C41" s="51"/>
      <c r="D41" s="51"/>
      <c r="E41" s="55"/>
      <c r="F41" s="5" t="s">
        <v>76</v>
      </c>
      <c r="G41" s="26"/>
      <c r="H41" s="27"/>
      <c r="I41" s="27"/>
      <c r="J41" s="27"/>
      <c r="K41" s="27"/>
      <c r="L41" s="27">
        <v>458.4</v>
      </c>
      <c r="M41" s="27"/>
      <c r="N41" s="27"/>
      <c r="O41" s="27"/>
      <c r="P41" s="27"/>
      <c r="Q41" s="27"/>
      <c r="R41" s="27">
        <f t="shared" si="0"/>
        <v>458.4</v>
      </c>
      <c r="S41" s="1"/>
    </row>
    <row r="42" spans="2:19" x14ac:dyDescent="0.15">
      <c r="B42" s="48"/>
      <c r="C42" s="51"/>
      <c r="D42" s="51"/>
      <c r="E42" s="56"/>
      <c r="F42" s="15" t="s">
        <v>9</v>
      </c>
      <c r="G42" s="28">
        <f t="shared" ref="G42:Q42" si="7">SUM(G38:G41)</f>
        <v>0</v>
      </c>
      <c r="H42" s="23">
        <f t="shared" si="7"/>
        <v>48.5</v>
      </c>
      <c r="I42" s="23">
        <f t="shared" si="7"/>
        <v>62.9</v>
      </c>
      <c r="J42" s="23">
        <f t="shared" si="7"/>
        <v>956.7</v>
      </c>
      <c r="K42" s="23">
        <f t="shared" si="7"/>
        <v>736.7</v>
      </c>
      <c r="L42" s="23">
        <f t="shared" si="7"/>
        <v>4585.6000000000004</v>
      </c>
      <c r="M42" s="23">
        <f t="shared" si="7"/>
        <v>1853.1999999999998</v>
      </c>
      <c r="N42" s="23">
        <f t="shared" si="7"/>
        <v>1564.6000000000001</v>
      </c>
      <c r="O42" s="23">
        <f t="shared" si="7"/>
        <v>83.6</v>
      </c>
      <c r="P42" s="23"/>
      <c r="Q42" s="23">
        <f t="shared" si="7"/>
        <v>0</v>
      </c>
      <c r="R42" s="23">
        <f t="shared" si="0"/>
        <v>9891.8000000000011</v>
      </c>
      <c r="S42" s="6"/>
    </row>
    <row r="43" spans="2:19" x14ac:dyDescent="0.15">
      <c r="B43" s="48"/>
      <c r="C43" s="51"/>
      <c r="D43" s="51"/>
      <c r="E43" s="54" t="s">
        <v>20</v>
      </c>
      <c r="F43" s="3" t="s">
        <v>75</v>
      </c>
      <c r="G43" s="24"/>
      <c r="H43" s="25"/>
      <c r="I43" s="25">
        <v>343.5</v>
      </c>
      <c r="J43" s="25">
        <v>716.7</v>
      </c>
      <c r="K43" s="25">
        <v>763.5</v>
      </c>
      <c r="L43" s="25">
        <v>266</v>
      </c>
      <c r="M43" s="25">
        <v>128.69999999999999</v>
      </c>
      <c r="N43" s="25"/>
      <c r="O43" s="25"/>
      <c r="P43" s="25"/>
      <c r="Q43" s="25"/>
      <c r="R43" s="25">
        <f t="shared" si="0"/>
        <v>2218.3999999999996</v>
      </c>
      <c r="S43" s="4"/>
    </row>
    <row r="44" spans="2:19" x14ac:dyDescent="0.15">
      <c r="B44" s="48"/>
      <c r="C44" s="51"/>
      <c r="D44" s="51"/>
      <c r="E44" s="55"/>
      <c r="F44" s="5" t="s">
        <v>7</v>
      </c>
      <c r="G44" s="26"/>
      <c r="H44" s="27"/>
      <c r="I44" s="27">
        <v>198.4</v>
      </c>
      <c r="J44" s="27">
        <v>126.7</v>
      </c>
      <c r="K44" s="27">
        <v>298.89999999999998</v>
      </c>
      <c r="L44" s="27">
        <v>1654.1</v>
      </c>
      <c r="M44" s="27">
        <v>1635.5</v>
      </c>
      <c r="N44" s="27">
        <v>526.6</v>
      </c>
      <c r="O44" s="27"/>
      <c r="P44" s="27"/>
      <c r="Q44" s="27"/>
      <c r="R44" s="27">
        <f t="shared" si="0"/>
        <v>4440.2</v>
      </c>
      <c r="S44" s="1"/>
    </row>
    <row r="45" spans="2:19" x14ac:dyDescent="0.15">
      <c r="B45" s="48"/>
      <c r="C45" s="51"/>
      <c r="D45" s="51"/>
      <c r="E45" s="55"/>
      <c r="F45" s="5" t="s">
        <v>8</v>
      </c>
      <c r="G45" s="26"/>
      <c r="H45" s="27"/>
      <c r="I45" s="27">
        <v>117.10000000000001</v>
      </c>
      <c r="J45" s="27">
        <v>278.2</v>
      </c>
      <c r="K45" s="27">
        <v>897.6</v>
      </c>
      <c r="L45" s="27">
        <v>2163.6000000000004</v>
      </c>
      <c r="M45" s="27">
        <v>2022.1000000000001</v>
      </c>
      <c r="N45" s="27">
        <v>386.3</v>
      </c>
      <c r="O45" s="27">
        <v>112.8</v>
      </c>
      <c r="P45" s="27"/>
      <c r="Q45" s="27"/>
      <c r="R45" s="27">
        <f t="shared" si="0"/>
        <v>5977.7000000000007</v>
      </c>
      <c r="S45" s="1"/>
    </row>
    <row r="46" spans="2:19" x14ac:dyDescent="0.15">
      <c r="B46" s="48"/>
      <c r="C46" s="51"/>
      <c r="D46" s="51"/>
      <c r="E46" s="55"/>
      <c r="F46" s="5" t="s">
        <v>76</v>
      </c>
      <c r="G46" s="26"/>
      <c r="H46" s="27"/>
      <c r="I46" s="27"/>
      <c r="J46" s="27"/>
      <c r="K46" s="27"/>
      <c r="L46" s="27"/>
      <c r="M46" s="27">
        <v>16.5</v>
      </c>
      <c r="N46" s="27"/>
      <c r="O46" s="27"/>
      <c r="P46" s="27"/>
      <c r="Q46" s="27"/>
      <c r="R46" s="27">
        <f t="shared" si="0"/>
        <v>16.5</v>
      </c>
      <c r="S46" s="1"/>
    </row>
    <row r="47" spans="2:19" x14ac:dyDescent="0.15">
      <c r="B47" s="48"/>
      <c r="C47" s="51"/>
      <c r="D47" s="51"/>
      <c r="E47" s="56"/>
      <c r="F47" s="15" t="s">
        <v>9</v>
      </c>
      <c r="G47" s="28">
        <f t="shared" ref="G47:Q47" si="8">SUM(G43:G46)</f>
        <v>0</v>
      </c>
      <c r="H47" s="23">
        <f t="shared" si="8"/>
        <v>0</v>
      </c>
      <c r="I47" s="23">
        <f t="shared" si="8"/>
        <v>659</v>
      </c>
      <c r="J47" s="23">
        <f t="shared" si="8"/>
        <v>1121.6000000000001</v>
      </c>
      <c r="K47" s="23">
        <f t="shared" si="8"/>
        <v>1960</v>
      </c>
      <c r="L47" s="23">
        <f t="shared" si="8"/>
        <v>4083.7000000000003</v>
      </c>
      <c r="M47" s="23">
        <f t="shared" si="8"/>
        <v>3802.8</v>
      </c>
      <c r="N47" s="23">
        <f t="shared" si="8"/>
        <v>912.90000000000009</v>
      </c>
      <c r="O47" s="23">
        <f t="shared" si="8"/>
        <v>112.8</v>
      </c>
      <c r="P47" s="23"/>
      <c r="Q47" s="23">
        <f t="shared" si="8"/>
        <v>0</v>
      </c>
      <c r="R47" s="23">
        <f t="shared" si="0"/>
        <v>12652.800000000001</v>
      </c>
      <c r="S47" s="6"/>
    </row>
    <row r="48" spans="2:19" x14ac:dyDescent="0.15">
      <c r="B48" s="48"/>
      <c r="C48" s="51"/>
      <c r="D48" s="51"/>
      <c r="E48" s="54" t="s">
        <v>21</v>
      </c>
      <c r="F48" s="3" t="s">
        <v>75</v>
      </c>
      <c r="G48" s="24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>
        <f t="shared" si="0"/>
        <v>0</v>
      </c>
      <c r="S48" s="4"/>
    </row>
    <row r="49" spans="2:19" x14ac:dyDescent="0.15">
      <c r="B49" s="48"/>
      <c r="C49" s="51"/>
      <c r="D49" s="51"/>
      <c r="E49" s="55"/>
      <c r="F49" s="5" t="s">
        <v>7</v>
      </c>
      <c r="G49" s="26"/>
      <c r="H49" s="27"/>
      <c r="I49" s="27"/>
      <c r="J49" s="27">
        <v>103.1</v>
      </c>
      <c r="K49" s="27">
        <v>226.9</v>
      </c>
      <c r="L49" s="27">
        <v>435.9</v>
      </c>
      <c r="M49" s="27">
        <v>166.1</v>
      </c>
      <c r="N49" s="27"/>
      <c r="O49" s="27"/>
      <c r="P49" s="27"/>
      <c r="Q49" s="27"/>
      <c r="R49" s="27">
        <f t="shared" si="0"/>
        <v>932</v>
      </c>
      <c r="S49" s="1"/>
    </row>
    <row r="50" spans="2:19" x14ac:dyDescent="0.15">
      <c r="B50" s="48"/>
      <c r="C50" s="51"/>
      <c r="D50" s="51"/>
      <c r="E50" s="55"/>
      <c r="F50" s="5" t="s">
        <v>8</v>
      </c>
      <c r="G50" s="26"/>
      <c r="H50" s="27">
        <v>16.5</v>
      </c>
      <c r="I50" s="27">
        <v>58.699999999999996</v>
      </c>
      <c r="J50" s="27">
        <v>357.4</v>
      </c>
      <c r="K50" s="27">
        <v>321.29999999999995</v>
      </c>
      <c r="L50" s="27">
        <v>1264.3000000000002</v>
      </c>
      <c r="M50" s="27">
        <v>1126.9999999999998</v>
      </c>
      <c r="N50" s="27">
        <v>96.899999999999991</v>
      </c>
      <c r="O50" s="27"/>
      <c r="P50" s="27"/>
      <c r="Q50" s="27"/>
      <c r="R50" s="27">
        <f t="shared" si="0"/>
        <v>3242.1</v>
      </c>
      <c r="S50" s="1"/>
    </row>
    <row r="51" spans="2:19" x14ac:dyDescent="0.15">
      <c r="B51" s="48"/>
      <c r="C51" s="51"/>
      <c r="D51" s="51"/>
      <c r="E51" s="55"/>
      <c r="F51" s="5" t="s">
        <v>76</v>
      </c>
      <c r="G51" s="26"/>
      <c r="H51" s="27"/>
      <c r="I51" s="27"/>
      <c r="J51" s="27"/>
      <c r="K51" s="27"/>
      <c r="L51" s="27"/>
      <c r="M51" s="27">
        <v>19.3</v>
      </c>
      <c r="N51" s="27"/>
      <c r="O51" s="27"/>
      <c r="P51" s="27"/>
      <c r="Q51" s="27"/>
      <c r="R51" s="27">
        <f t="shared" si="0"/>
        <v>19.3</v>
      </c>
      <c r="S51" s="1"/>
    </row>
    <row r="52" spans="2:19" x14ac:dyDescent="0.15">
      <c r="B52" s="48"/>
      <c r="C52" s="52"/>
      <c r="D52" s="51"/>
      <c r="E52" s="56"/>
      <c r="F52" s="15" t="s">
        <v>9</v>
      </c>
      <c r="G52" s="28">
        <f t="shared" ref="G52:Q52" si="9">SUM(G48:G51)</f>
        <v>0</v>
      </c>
      <c r="H52" s="23">
        <f t="shared" si="9"/>
        <v>16.5</v>
      </c>
      <c r="I52" s="23">
        <f t="shared" si="9"/>
        <v>58.699999999999996</v>
      </c>
      <c r="J52" s="23">
        <f t="shared" si="9"/>
        <v>460.5</v>
      </c>
      <c r="K52" s="23">
        <f t="shared" si="9"/>
        <v>548.19999999999993</v>
      </c>
      <c r="L52" s="23">
        <f t="shared" si="9"/>
        <v>1700.2000000000003</v>
      </c>
      <c r="M52" s="23">
        <f t="shared" si="9"/>
        <v>1312.3999999999996</v>
      </c>
      <c r="N52" s="23">
        <f t="shared" si="9"/>
        <v>96.899999999999991</v>
      </c>
      <c r="O52" s="23">
        <f t="shared" si="9"/>
        <v>0</v>
      </c>
      <c r="P52" s="23"/>
      <c r="Q52" s="23">
        <f t="shared" si="9"/>
        <v>0</v>
      </c>
      <c r="R52" s="23">
        <f t="shared" si="0"/>
        <v>4193.3999999999996</v>
      </c>
      <c r="S52" s="6"/>
    </row>
    <row r="53" spans="2:19" ht="17.25" customHeight="1" x14ac:dyDescent="0.15">
      <c r="B53" s="48"/>
      <c r="C53" s="50" t="s">
        <v>39</v>
      </c>
      <c r="D53" s="51"/>
      <c r="E53" s="54" t="s">
        <v>22</v>
      </c>
      <c r="F53" s="3" t="s">
        <v>75</v>
      </c>
      <c r="G53" s="24"/>
      <c r="H53" s="25"/>
      <c r="I53" s="25"/>
      <c r="J53" s="25"/>
      <c r="K53" s="25"/>
      <c r="L53" s="25">
        <v>74.599999999999994</v>
      </c>
      <c r="M53" s="25"/>
      <c r="N53" s="25"/>
      <c r="O53" s="25"/>
      <c r="P53" s="25"/>
      <c r="Q53" s="25"/>
      <c r="R53" s="25">
        <f t="shared" si="0"/>
        <v>74.599999999999994</v>
      </c>
      <c r="S53" s="4"/>
    </row>
    <row r="54" spans="2:19" x14ac:dyDescent="0.15">
      <c r="B54" s="48"/>
      <c r="C54" s="51"/>
      <c r="D54" s="51"/>
      <c r="E54" s="55"/>
      <c r="F54" s="5" t="s">
        <v>7</v>
      </c>
      <c r="G54" s="26"/>
      <c r="H54" s="27">
        <v>259.8</v>
      </c>
      <c r="I54" s="27">
        <v>398.8</v>
      </c>
      <c r="J54" s="27">
        <v>1135.7</v>
      </c>
      <c r="K54" s="27">
        <v>1531.5000000000002</v>
      </c>
      <c r="L54" s="27">
        <v>3881.7</v>
      </c>
      <c r="M54" s="27">
        <v>1765.8999999999999</v>
      </c>
      <c r="N54" s="27">
        <v>1430</v>
      </c>
      <c r="O54" s="27">
        <v>292.10000000000002</v>
      </c>
      <c r="P54" s="27"/>
      <c r="Q54" s="27"/>
      <c r="R54" s="27">
        <f t="shared" si="0"/>
        <v>10695.5</v>
      </c>
      <c r="S54" s="1"/>
    </row>
    <row r="55" spans="2:19" x14ac:dyDescent="0.15">
      <c r="B55" s="48"/>
      <c r="C55" s="51"/>
      <c r="D55" s="51"/>
      <c r="E55" s="55"/>
      <c r="F55" s="5" t="s">
        <v>8</v>
      </c>
      <c r="G55" s="26"/>
      <c r="H55" s="27">
        <v>81.7</v>
      </c>
      <c r="I55" s="27">
        <v>269.99999999999994</v>
      </c>
      <c r="J55" s="27">
        <v>576.40000000000009</v>
      </c>
      <c r="K55" s="27">
        <v>2194.1999999999994</v>
      </c>
      <c r="L55" s="27">
        <v>5661.9999999999982</v>
      </c>
      <c r="M55" s="27">
        <v>4014.9999999999982</v>
      </c>
      <c r="N55" s="27">
        <v>2648.8</v>
      </c>
      <c r="O55" s="27">
        <v>68.900000000000006</v>
      </c>
      <c r="P55" s="27"/>
      <c r="Q55" s="27">
        <v>80.8</v>
      </c>
      <c r="R55" s="27">
        <f t="shared" si="0"/>
        <v>15597.799999999994</v>
      </c>
      <c r="S55" s="1"/>
    </row>
    <row r="56" spans="2:19" x14ac:dyDescent="0.15">
      <c r="B56" s="48"/>
      <c r="C56" s="51"/>
      <c r="D56" s="51"/>
      <c r="E56" s="55"/>
      <c r="F56" s="5" t="s">
        <v>76</v>
      </c>
      <c r="G56" s="26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>
        <f t="shared" si="0"/>
        <v>0</v>
      </c>
      <c r="S56" s="1"/>
    </row>
    <row r="57" spans="2:19" x14ac:dyDescent="0.15">
      <c r="B57" s="48"/>
      <c r="C57" s="51"/>
      <c r="D57" s="51"/>
      <c r="E57" s="56"/>
      <c r="F57" s="15" t="s">
        <v>9</v>
      </c>
      <c r="G57" s="28">
        <f t="shared" ref="G57:Q57" si="10">SUM(G53:G56)</f>
        <v>0</v>
      </c>
      <c r="H57" s="23">
        <f t="shared" si="10"/>
        <v>341.5</v>
      </c>
      <c r="I57" s="23">
        <f t="shared" si="10"/>
        <v>668.8</v>
      </c>
      <c r="J57" s="23">
        <f t="shared" si="10"/>
        <v>1712.1000000000001</v>
      </c>
      <c r="K57" s="23">
        <f t="shared" si="10"/>
        <v>3725.7</v>
      </c>
      <c r="L57" s="23">
        <f t="shared" si="10"/>
        <v>9618.2999999999975</v>
      </c>
      <c r="M57" s="23">
        <f t="shared" si="10"/>
        <v>5780.8999999999978</v>
      </c>
      <c r="N57" s="23">
        <f t="shared" si="10"/>
        <v>4078.8</v>
      </c>
      <c r="O57" s="23">
        <f t="shared" si="10"/>
        <v>361</v>
      </c>
      <c r="P57" s="23"/>
      <c r="Q57" s="23">
        <f t="shared" si="10"/>
        <v>80.8</v>
      </c>
      <c r="R57" s="23">
        <f t="shared" si="0"/>
        <v>26367.899999999994</v>
      </c>
      <c r="S57" s="6"/>
    </row>
    <row r="58" spans="2:19" x14ac:dyDescent="0.15">
      <c r="B58" s="48"/>
      <c r="C58" s="51"/>
      <c r="D58" s="51"/>
      <c r="E58" s="54" t="s">
        <v>23</v>
      </c>
      <c r="F58" s="3" t="s">
        <v>75</v>
      </c>
      <c r="G58" s="24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>
        <f t="shared" si="0"/>
        <v>0</v>
      </c>
      <c r="S58" s="4"/>
    </row>
    <row r="59" spans="2:19" x14ac:dyDescent="0.15">
      <c r="B59" s="48"/>
      <c r="C59" s="51"/>
      <c r="D59" s="51"/>
      <c r="E59" s="55"/>
      <c r="F59" s="5" t="s">
        <v>7</v>
      </c>
      <c r="G59" s="26"/>
      <c r="H59" s="27">
        <v>125.8</v>
      </c>
      <c r="I59" s="27"/>
      <c r="J59" s="27"/>
      <c r="K59" s="27">
        <v>156</v>
      </c>
      <c r="L59" s="27">
        <v>704</v>
      </c>
      <c r="M59" s="27">
        <v>463.3</v>
      </c>
      <c r="N59" s="27"/>
      <c r="O59" s="27"/>
      <c r="P59" s="27"/>
      <c r="Q59" s="27"/>
      <c r="R59" s="27">
        <f t="shared" si="0"/>
        <v>1449.1</v>
      </c>
      <c r="S59" s="1"/>
    </row>
    <row r="60" spans="2:19" x14ac:dyDescent="0.15">
      <c r="B60" s="48"/>
      <c r="C60" s="51"/>
      <c r="D60" s="51"/>
      <c r="E60" s="55"/>
      <c r="F60" s="5" t="s">
        <v>8</v>
      </c>
      <c r="G60" s="26"/>
      <c r="H60" s="27"/>
      <c r="I60" s="27">
        <v>106.7</v>
      </c>
      <c r="J60" s="27">
        <v>162.20000000000002</v>
      </c>
      <c r="K60" s="27">
        <v>300.8</v>
      </c>
      <c r="L60" s="27">
        <v>803.60000000000014</v>
      </c>
      <c r="M60" s="27">
        <v>493.1</v>
      </c>
      <c r="N60" s="27">
        <v>268</v>
      </c>
      <c r="O60" s="27">
        <v>16.899999999999999</v>
      </c>
      <c r="P60" s="27"/>
      <c r="Q60" s="27"/>
      <c r="R60" s="27">
        <f t="shared" si="0"/>
        <v>2151.3000000000002</v>
      </c>
      <c r="S60" s="1"/>
    </row>
    <row r="61" spans="2:19" x14ac:dyDescent="0.15">
      <c r="B61" s="48"/>
      <c r="C61" s="51"/>
      <c r="D61" s="51"/>
      <c r="E61" s="55"/>
      <c r="F61" s="5" t="s">
        <v>76</v>
      </c>
      <c r="G61" s="26"/>
      <c r="H61" s="27"/>
      <c r="I61" s="27"/>
      <c r="J61" s="27"/>
      <c r="K61" s="27">
        <v>310</v>
      </c>
      <c r="L61" s="27">
        <v>326.3</v>
      </c>
      <c r="M61" s="27">
        <v>24.7</v>
      </c>
      <c r="N61" s="27">
        <v>15.8</v>
      </c>
      <c r="O61" s="27"/>
      <c r="P61" s="27"/>
      <c r="Q61" s="27"/>
      <c r="R61" s="27">
        <f t="shared" si="0"/>
        <v>676.8</v>
      </c>
      <c r="S61" s="1"/>
    </row>
    <row r="62" spans="2:19" x14ac:dyDescent="0.15">
      <c r="B62" s="48"/>
      <c r="C62" s="51"/>
      <c r="D62" s="51"/>
      <c r="E62" s="56"/>
      <c r="F62" s="15" t="s">
        <v>9</v>
      </c>
      <c r="G62" s="28">
        <f t="shared" ref="G62:Q62" si="11">SUM(G58:G61)</f>
        <v>0</v>
      </c>
      <c r="H62" s="23">
        <f t="shared" si="11"/>
        <v>125.8</v>
      </c>
      <c r="I62" s="23">
        <f t="shared" si="11"/>
        <v>106.7</v>
      </c>
      <c r="J62" s="23">
        <f t="shared" si="11"/>
        <v>162.20000000000002</v>
      </c>
      <c r="K62" s="23">
        <f t="shared" si="11"/>
        <v>766.8</v>
      </c>
      <c r="L62" s="23">
        <f t="shared" si="11"/>
        <v>1833.9</v>
      </c>
      <c r="M62" s="23">
        <f t="shared" si="11"/>
        <v>981.10000000000014</v>
      </c>
      <c r="N62" s="23">
        <f t="shared" si="11"/>
        <v>283.8</v>
      </c>
      <c r="O62" s="23">
        <f t="shared" si="11"/>
        <v>16.899999999999999</v>
      </c>
      <c r="P62" s="23"/>
      <c r="Q62" s="23">
        <f t="shared" si="11"/>
        <v>0</v>
      </c>
      <c r="R62" s="23">
        <f t="shared" si="0"/>
        <v>4277.2</v>
      </c>
      <c r="S62" s="6"/>
    </row>
    <row r="63" spans="2:19" x14ac:dyDescent="0.15">
      <c r="B63" s="48"/>
      <c r="C63" s="51"/>
      <c r="D63" s="51"/>
      <c r="E63" s="54" t="s">
        <v>24</v>
      </c>
      <c r="F63" s="3" t="s">
        <v>75</v>
      </c>
      <c r="G63" s="24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>
        <f t="shared" si="0"/>
        <v>0</v>
      </c>
      <c r="S63" s="4"/>
    </row>
    <row r="64" spans="2:19" x14ac:dyDescent="0.15">
      <c r="B64" s="48"/>
      <c r="C64" s="51"/>
      <c r="D64" s="51"/>
      <c r="E64" s="55"/>
      <c r="F64" s="5" t="s">
        <v>7</v>
      </c>
      <c r="G64" s="26"/>
      <c r="H64" s="27"/>
      <c r="I64" s="27"/>
      <c r="J64" s="27"/>
      <c r="K64" s="27">
        <v>734.9</v>
      </c>
      <c r="L64" s="27">
        <v>1602.5000000000005</v>
      </c>
      <c r="M64" s="27">
        <v>1163.0999999999999</v>
      </c>
      <c r="N64" s="27">
        <v>824.40000000000009</v>
      </c>
      <c r="O64" s="27"/>
      <c r="P64" s="27"/>
      <c r="Q64" s="27">
        <v>2244</v>
      </c>
      <c r="R64" s="27">
        <f t="shared" si="0"/>
        <v>6568.9000000000005</v>
      </c>
      <c r="S64" s="1"/>
    </row>
    <row r="65" spans="2:19" x14ac:dyDescent="0.15">
      <c r="B65" s="48"/>
      <c r="C65" s="51"/>
      <c r="D65" s="51"/>
      <c r="E65" s="55"/>
      <c r="F65" s="5" t="s">
        <v>8</v>
      </c>
      <c r="G65" s="26"/>
      <c r="H65" s="27">
        <v>29.7</v>
      </c>
      <c r="I65" s="27">
        <v>437</v>
      </c>
      <c r="J65" s="27">
        <v>119.3</v>
      </c>
      <c r="K65" s="27">
        <v>1134.7</v>
      </c>
      <c r="L65" s="27">
        <v>3074.3</v>
      </c>
      <c r="M65" s="27">
        <v>2504.6999999999998</v>
      </c>
      <c r="N65" s="27">
        <v>1421.2000000000005</v>
      </c>
      <c r="O65" s="27">
        <v>242.8</v>
      </c>
      <c r="P65" s="27"/>
      <c r="Q65" s="27"/>
      <c r="R65" s="27">
        <f t="shared" si="0"/>
        <v>8963.6999999999989</v>
      </c>
      <c r="S65" s="1"/>
    </row>
    <row r="66" spans="2:19" x14ac:dyDescent="0.15">
      <c r="B66" s="48"/>
      <c r="C66" s="51"/>
      <c r="D66" s="51"/>
      <c r="E66" s="55"/>
      <c r="F66" s="5" t="s">
        <v>76</v>
      </c>
      <c r="G66" s="26"/>
      <c r="H66" s="27"/>
      <c r="I66" s="27"/>
      <c r="J66" s="27"/>
      <c r="K66" s="27"/>
      <c r="L66" s="27">
        <v>309.39999999999998</v>
      </c>
      <c r="M66" s="27"/>
      <c r="N66" s="27"/>
      <c r="O66" s="27"/>
      <c r="P66" s="27"/>
      <c r="Q66" s="27"/>
      <c r="R66" s="27">
        <f t="shared" si="0"/>
        <v>309.39999999999998</v>
      </c>
      <c r="S66" s="1"/>
    </row>
    <row r="67" spans="2:19" x14ac:dyDescent="0.15">
      <c r="B67" s="48"/>
      <c r="C67" s="51"/>
      <c r="D67" s="51"/>
      <c r="E67" s="56"/>
      <c r="F67" s="15" t="s">
        <v>9</v>
      </c>
      <c r="G67" s="28">
        <f t="shared" ref="G67:Q67" si="12">SUM(G63:G66)</f>
        <v>0</v>
      </c>
      <c r="H67" s="23">
        <f t="shared" si="12"/>
        <v>29.7</v>
      </c>
      <c r="I67" s="23">
        <f t="shared" si="12"/>
        <v>437</v>
      </c>
      <c r="J67" s="23">
        <f t="shared" si="12"/>
        <v>119.3</v>
      </c>
      <c r="K67" s="23">
        <f t="shared" si="12"/>
        <v>1869.6</v>
      </c>
      <c r="L67" s="23">
        <f t="shared" si="12"/>
        <v>4986.2000000000007</v>
      </c>
      <c r="M67" s="23">
        <f t="shared" si="12"/>
        <v>3667.7999999999997</v>
      </c>
      <c r="N67" s="23">
        <f t="shared" si="12"/>
        <v>2245.6000000000004</v>
      </c>
      <c r="O67" s="23">
        <f t="shared" si="12"/>
        <v>242.8</v>
      </c>
      <c r="P67" s="23"/>
      <c r="Q67" s="23">
        <f t="shared" si="12"/>
        <v>2244</v>
      </c>
      <c r="R67" s="23">
        <f t="shared" si="0"/>
        <v>15842</v>
      </c>
      <c r="S67" s="6"/>
    </row>
    <row r="68" spans="2:19" x14ac:dyDescent="0.15">
      <c r="B68" s="48"/>
      <c r="C68" s="51"/>
      <c r="D68" s="51"/>
      <c r="E68" s="54" t="s">
        <v>25</v>
      </c>
      <c r="F68" s="3" t="s">
        <v>75</v>
      </c>
      <c r="G68" s="2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>
        <f t="shared" si="0"/>
        <v>0</v>
      </c>
      <c r="S68" s="4"/>
    </row>
    <row r="69" spans="2:19" x14ac:dyDescent="0.15">
      <c r="B69" s="48"/>
      <c r="C69" s="51"/>
      <c r="D69" s="51"/>
      <c r="E69" s="55"/>
      <c r="F69" s="5" t="s">
        <v>7</v>
      </c>
      <c r="G69" s="26"/>
      <c r="H69" s="27"/>
      <c r="I69" s="27">
        <v>110.2</v>
      </c>
      <c r="J69" s="27"/>
      <c r="K69" s="27"/>
      <c r="L69" s="27">
        <v>407.7</v>
      </c>
      <c r="M69" s="27">
        <v>244.6</v>
      </c>
      <c r="N69" s="27"/>
      <c r="O69" s="27"/>
      <c r="P69" s="27"/>
      <c r="Q69" s="27"/>
      <c r="R69" s="27">
        <f t="shared" si="0"/>
        <v>762.5</v>
      </c>
      <c r="S69" s="1"/>
    </row>
    <row r="70" spans="2:19" x14ac:dyDescent="0.15">
      <c r="B70" s="48"/>
      <c r="C70" s="51"/>
      <c r="D70" s="51"/>
      <c r="E70" s="55"/>
      <c r="F70" s="5" t="s">
        <v>8</v>
      </c>
      <c r="G70" s="26"/>
      <c r="H70" s="27"/>
      <c r="I70" s="27"/>
      <c r="J70" s="27">
        <v>89.7</v>
      </c>
      <c r="K70" s="27">
        <v>122.30000000000001</v>
      </c>
      <c r="L70" s="27">
        <v>165</v>
      </c>
      <c r="M70" s="27">
        <v>148.69999999999999</v>
      </c>
      <c r="N70" s="27">
        <v>232.3</v>
      </c>
      <c r="O70" s="27"/>
      <c r="P70" s="27"/>
      <c r="Q70" s="27"/>
      <c r="R70" s="27">
        <f t="shared" si="0"/>
        <v>758</v>
      </c>
      <c r="S70" s="1"/>
    </row>
    <row r="71" spans="2:19" x14ac:dyDescent="0.15">
      <c r="B71" s="48"/>
      <c r="C71" s="51"/>
      <c r="D71" s="51"/>
      <c r="E71" s="55"/>
      <c r="F71" s="5" t="s">
        <v>76</v>
      </c>
      <c r="G71" s="26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>
        <f t="shared" si="0"/>
        <v>0</v>
      </c>
      <c r="S71" s="1"/>
    </row>
    <row r="72" spans="2:19" x14ac:dyDescent="0.15">
      <c r="B72" s="48"/>
      <c r="C72" s="51"/>
      <c r="D72" s="51"/>
      <c r="E72" s="56"/>
      <c r="F72" s="15" t="s">
        <v>9</v>
      </c>
      <c r="G72" s="28">
        <f t="shared" ref="G72:Q72" si="13">SUM(G68:G71)</f>
        <v>0</v>
      </c>
      <c r="H72" s="23">
        <f t="shared" si="13"/>
        <v>0</v>
      </c>
      <c r="I72" s="23">
        <f t="shared" si="13"/>
        <v>110.2</v>
      </c>
      <c r="J72" s="23">
        <f t="shared" si="13"/>
        <v>89.7</v>
      </c>
      <c r="K72" s="23">
        <f t="shared" si="13"/>
        <v>122.30000000000001</v>
      </c>
      <c r="L72" s="23">
        <f t="shared" si="13"/>
        <v>572.70000000000005</v>
      </c>
      <c r="M72" s="23">
        <f t="shared" si="13"/>
        <v>393.29999999999995</v>
      </c>
      <c r="N72" s="23">
        <f t="shared" si="13"/>
        <v>232.3</v>
      </c>
      <c r="O72" s="23">
        <f t="shared" si="13"/>
        <v>0</v>
      </c>
      <c r="P72" s="23"/>
      <c r="Q72" s="23">
        <f t="shared" si="13"/>
        <v>0</v>
      </c>
      <c r="R72" s="23">
        <f t="shared" si="0"/>
        <v>1520.5</v>
      </c>
      <c r="S72" s="6"/>
    </row>
    <row r="73" spans="2:19" x14ac:dyDescent="0.15">
      <c r="B73" s="48"/>
      <c r="C73" s="51"/>
      <c r="D73" s="51"/>
      <c r="E73" s="54" t="s">
        <v>26</v>
      </c>
      <c r="F73" s="3" t="s">
        <v>75</v>
      </c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>
        <f t="shared" ref="R73:R136" si="14">SUM(G73:Q73)</f>
        <v>0</v>
      </c>
      <c r="S73" s="4"/>
    </row>
    <row r="74" spans="2:19" x14ac:dyDescent="0.15">
      <c r="B74" s="48"/>
      <c r="C74" s="51"/>
      <c r="D74" s="51"/>
      <c r="E74" s="55"/>
      <c r="F74" s="5" t="s">
        <v>7</v>
      </c>
      <c r="G74" s="26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>
        <f t="shared" si="14"/>
        <v>0</v>
      </c>
      <c r="S74" s="1"/>
    </row>
    <row r="75" spans="2:19" x14ac:dyDescent="0.15">
      <c r="B75" s="48"/>
      <c r="C75" s="51"/>
      <c r="D75" s="51"/>
      <c r="E75" s="55"/>
      <c r="F75" s="5" t="s">
        <v>8</v>
      </c>
      <c r="G75" s="26"/>
      <c r="H75" s="27"/>
      <c r="I75" s="27">
        <v>26.4</v>
      </c>
      <c r="J75" s="27"/>
      <c r="K75" s="27"/>
      <c r="L75" s="27"/>
      <c r="M75" s="27">
        <v>28.799999999999997</v>
      </c>
      <c r="N75" s="27">
        <v>90.7</v>
      </c>
      <c r="O75" s="27"/>
      <c r="P75" s="27"/>
      <c r="Q75" s="27"/>
      <c r="R75" s="27">
        <f t="shared" si="14"/>
        <v>145.9</v>
      </c>
      <c r="S75" s="1"/>
    </row>
    <row r="76" spans="2:19" x14ac:dyDescent="0.15">
      <c r="B76" s="48"/>
      <c r="C76" s="51"/>
      <c r="D76" s="51"/>
      <c r="E76" s="55"/>
      <c r="F76" s="5" t="s">
        <v>76</v>
      </c>
      <c r="G76" s="26"/>
      <c r="H76" s="27"/>
      <c r="I76" s="27"/>
      <c r="J76" s="27"/>
      <c r="K76" s="27"/>
      <c r="L76" s="27">
        <v>61.3</v>
      </c>
      <c r="M76" s="27">
        <v>50</v>
      </c>
      <c r="N76" s="27"/>
      <c r="O76" s="27"/>
      <c r="P76" s="27"/>
      <c r="Q76" s="27"/>
      <c r="R76" s="27">
        <f t="shared" si="14"/>
        <v>111.3</v>
      </c>
      <c r="S76" s="1"/>
    </row>
    <row r="77" spans="2:19" x14ac:dyDescent="0.15">
      <c r="B77" s="48"/>
      <c r="C77" s="51"/>
      <c r="D77" s="51"/>
      <c r="E77" s="56"/>
      <c r="F77" s="15" t="s">
        <v>9</v>
      </c>
      <c r="G77" s="28">
        <f t="shared" ref="G77:Q77" si="15">SUM(G73:G76)</f>
        <v>0</v>
      </c>
      <c r="H77" s="23">
        <f t="shared" si="15"/>
        <v>0</v>
      </c>
      <c r="I77" s="23">
        <f t="shared" si="15"/>
        <v>26.4</v>
      </c>
      <c r="J77" s="23">
        <f t="shared" si="15"/>
        <v>0</v>
      </c>
      <c r="K77" s="23">
        <f t="shared" si="15"/>
        <v>0</v>
      </c>
      <c r="L77" s="23">
        <f t="shared" si="15"/>
        <v>61.3</v>
      </c>
      <c r="M77" s="23">
        <f t="shared" si="15"/>
        <v>78.8</v>
      </c>
      <c r="N77" s="23">
        <f t="shared" si="15"/>
        <v>90.7</v>
      </c>
      <c r="O77" s="23">
        <f t="shared" si="15"/>
        <v>0</v>
      </c>
      <c r="P77" s="23"/>
      <c r="Q77" s="23">
        <f t="shared" si="15"/>
        <v>0</v>
      </c>
      <c r="R77" s="23">
        <f t="shared" si="14"/>
        <v>257.2</v>
      </c>
      <c r="S77" s="6"/>
    </row>
    <row r="78" spans="2:19" x14ac:dyDescent="0.15">
      <c r="B78" s="48"/>
      <c r="C78" s="51"/>
      <c r="D78" s="51"/>
      <c r="E78" s="54" t="s">
        <v>28</v>
      </c>
      <c r="F78" s="3" t="s">
        <v>75</v>
      </c>
      <c r="G78" s="24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>
        <f t="shared" si="14"/>
        <v>0</v>
      </c>
      <c r="S78" s="4"/>
    </row>
    <row r="79" spans="2:19" x14ac:dyDescent="0.15">
      <c r="B79" s="48"/>
      <c r="C79" s="51"/>
      <c r="D79" s="51"/>
      <c r="E79" s="55"/>
      <c r="F79" s="5" t="s">
        <v>7</v>
      </c>
      <c r="G79" s="26"/>
      <c r="H79" s="27"/>
      <c r="I79" s="27">
        <v>128.30000000000001</v>
      </c>
      <c r="J79" s="27"/>
      <c r="K79" s="27"/>
      <c r="L79" s="27">
        <v>137.69999999999999</v>
      </c>
      <c r="M79" s="27"/>
      <c r="N79" s="27"/>
      <c r="O79" s="27"/>
      <c r="P79" s="27"/>
      <c r="Q79" s="27"/>
      <c r="R79" s="27">
        <f t="shared" si="14"/>
        <v>266</v>
      </c>
      <c r="S79" s="1"/>
    </row>
    <row r="80" spans="2:19" x14ac:dyDescent="0.15">
      <c r="B80" s="48"/>
      <c r="C80" s="51"/>
      <c r="D80" s="51"/>
      <c r="E80" s="55"/>
      <c r="F80" s="5" t="s">
        <v>8</v>
      </c>
      <c r="G80" s="26"/>
      <c r="H80" s="27"/>
      <c r="I80" s="27"/>
      <c r="J80" s="27">
        <v>24.6</v>
      </c>
      <c r="K80" s="27">
        <v>58.6</v>
      </c>
      <c r="L80" s="27">
        <v>466.09999999999997</v>
      </c>
      <c r="M80" s="27">
        <v>256.90000000000003</v>
      </c>
      <c r="N80" s="27">
        <v>268.5</v>
      </c>
      <c r="O80" s="27">
        <v>12.4</v>
      </c>
      <c r="P80" s="27"/>
      <c r="Q80" s="27"/>
      <c r="R80" s="27">
        <f t="shared" si="14"/>
        <v>1087.1000000000001</v>
      </c>
      <c r="S80" s="1"/>
    </row>
    <row r="81" spans="2:19" x14ac:dyDescent="0.15">
      <c r="B81" s="48"/>
      <c r="C81" s="51"/>
      <c r="D81" s="51"/>
      <c r="E81" s="55"/>
      <c r="F81" s="5" t="s">
        <v>76</v>
      </c>
      <c r="G81" s="2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>
        <f t="shared" si="14"/>
        <v>0</v>
      </c>
      <c r="S81" s="1"/>
    </row>
    <row r="82" spans="2:19" x14ac:dyDescent="0.15">
      <c r="B82" s="48"/>
      <c r="C82" s="51"/>
      <c r="D82" s="51"/>
      <c r="E82" s="56"/>
      <c r="F82" s="15" t="s">
        <v>9</v>
      </c>
      <c r="G82" s="28">
        <f t="shared" ref="G82:Q82" si="16">SUM(G78:G81)</f>
        <v>0</v>
      </c>
      <c r="H82" s="23">
        <f t="shared" si="16"/>
        <v>0</v>
      </c>
      <c r="I82" s="23">
        <f t="shared" si="16"/>
        <v>128.30000000000001</v>
      </c>
      <c r="J82" s="23">
        <f t="shared" si="16"/>
        <v>24.6</v>
      </c>
      <c r="K82" s="23">
        <f t="shared" si="16"/>
        <v>58.6</v>
      </c>
      <c r="L82" s="23">
        <f t="shared" si="16"/>
        <v>603.79999999999995</v>
      </c>
      <c r="M82" s="23">
        <f t="shared" si="16"/>
        <v>256.90000000000003</v>
      </c>
      <c r="N82" s="23">
        <f t="shared" si="16"/>
        <v>268.5</v>
      </c>
      <c r="O82" s="23">
        <f t="shared" si="16"/>
        <v>12.4</v>
      </c>
      <c r="P82" s="23"/>
      <c r="Q82" s="23">
        <f t="shared" si="16"/>
        <v>0</v>
      </c>
      <c r="R82" s="23">
        <f t="shared" si="14"/>
        <v>1353.1000000000001</v>
      </c>
      <c r="S82" s="6"/>
    </row>
    <row r="83" spans="2:19" x14ac:dyDescent="0.15">
      <c r="B83" s="48"/>
      <c r="C83" s="51"/>
      <c r="D83" s="51"/>
      <c r="E83" s="54" t="s">
        <v>27</v>
      </c>
      <c r="F83" s="3" t="s">
        <v>75</v>
      </c>
      <c r="G83" s="24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>
        <f t="shared" si="14"/>
        <v>0</v>
      </c>
      <c r="S83" s="4"/>
    </row>
    <row r="84" spans="2:19" x14ac:dyDescent="0.15">
      <c r="B84" s="48"/>
      <c r="C84" s="51"/>
      <c r="D84" s="51"/>
      <c r="E84" s="55"/>
      <c r="F84" s="5" t="s">
        <v>7</v>
      </c>
      <c r="G84" s="26"/>
      <c r="H84" s="27"/>
      <c r="I84" s="27">
        <v>130.69999999999999</v>
      </c>
      <c r="J84" s="27"/>
      <c r="K84" s="27"/>
      <c r="L84" s="27">
        <v>872.1</v>
      </c>
      <c r="M84" s="27">
        <v>324.60000000000002</v>
      </c>
      <c r="N84" s="27">
        <v>129.1</v>
      </c>
      <c r="O84" s="27"/>
      <c r="P84" s="27"/>
      <c r="Q84" s="27">
        <v>517.1</v>
      </c>
      <c r="R84" s="27">
        <f t="shared" si="14"/>
        <v>1973.6</v>
      </c>
      <c r="S84" s="1"/>
    </row>
    <row r="85" spans="2:19" x14ac:dyDescent="0.15">
      <c r="B85" s="48"/>
      <c r="C85" s="51"/>
      <c r="D85" s="51"/>
      <c r="E85" s="55"/>
      <c r="F85" s="5" t="s">
        <v>8</v>
      </c>
      <c r="G85" s="26"/>
      <c r="H85" s="27"/>
      <c r="I85" s="27">
        <v>54.4</v>
      </c>
      <c r="J85" s="27">
        <v>80</v>
      </c>
      <c r="K85" s="27">
        <v>787.09999999999991</v>
      </c>
      <c r="L85" s="27">
        <v>1529.4</v>
      </c>
      <c r="M85" s="27">
        <v>1341.7000000000003</v>
      </c>
      <c r="N85" s="27">
        <v>870.59999999999991</v>
      </c>
      <c r="O85" s="27">
        <v>75.400000000000006</v>
      </c>
      <c r="P85" s="27"/>
      <c r="Q85" s="27"/>
      <c r="R85" s="27">
        <f t="shared" si="14"/>
        <v>4738.6000000000004</v>
      </c>
      <c r="S85" s="1"/>
    </row>
    <row r="86" spans="2:19" x14ac:dyDescent="0.15">
      <c r="B86" s="48"/>
      <c r="C86" s="51"/>
      <c r="D86" s="51"/>
      <c r="E86" s="55"/>
      <c r="F86" s="5" t="s">
        <v>76</v>
      </c>
      <c r="G86" s="26"/>
      <c r="H86" s="27"/>
      <c r="I86" s="27"/>
      <c r="J86" s="27"/>
      <c r="K86" s="27"/>
      <c r="L86" s="27">
        <v>41.6</v>
      </c>
      <c r="M86" s="27"/>
      <c r="N86" s="27"/>
      <c r="O86" s="27"/>
      <c r="P86" s="27"/>
      <c r="Q86" s="27"/>
      <c r="R86" s="27">
        <f t="shared" si="14"/>
        <v>41.6</v>
      </c>
      <c r="S86" s="1"/>
    </row>
    <row r="87" spans="2:19" x14ac:dyDescent="0.15">
      <c r="B87" s="48"/>
      <c r="C87" s="51"/>
      <c r="D87" s="51"/>
      <c r="E87" s="56"/>
      <c r="F87" s="15" t="s">
        <v>9</v>
      </c>
      <c r="G87" s="28">
        <f t="shared" ref="G87:Q87" si="17">SUM(G83:G86)</f>
        <v>0</v>
      </c>
      <c r="H87" s="23">
        <f t="shared" si="17"/>
        <v>0</v>
      </c>
      <c r="I87" s="23">
        <f t="shared" si="17"/>
        <v>185.1</v>
      </c>
      <c r="J87" s="23">
        <f t="shared" si="17"/>
        <v>80</v>
      </c>
      <c r="K87" s="23">
        <f t="shared" si="17"/>
        <v>787.09999999999991</v>
      </c>
      <c r="L87" s="23">
        <f t="shared" si="17"/>
        <v>2443.1</v>
      </c>
      <c r="M87" s="23">
        <f t="shared" si="17"/>
        <v>1666.3000000000002</v>
      </c>
      <c r="N87" s="23">
        <f t="shared" si="17"/>
        <v>999.69999999999993</v>
      </c>
      <c r="O87" s="23">
        <f t="shared" si="17"/>
        <v>75.400000000000006</v>
      </c>
      <c r="P87" s="23"/>
      <c r="Q87" s="23">
        <f t="shared" si="17"/>
        <v>517.1</v>
      </c>
      <c r="R87" s="23">
        <f t="shared" si="14"/>
        <v>6753.8</v>
      </c>
      <c r="S87" s="6"/>
    </row>
    <row r="88" spans="2:19" x14ac:dyDescent="0.15">
      <c r="B88" s="48"/>
      <c r="C88" s="51"/>
      <c r="D88" s="51"/>
      <c r="E88" s="54" t="s">
        <v>29</v>
      </c>
      <c r="F88" s="3" t="s">
        <v>75</v>
      </c>
      <c r="G88" s="24"/>
      <c r="H88" s="25"/>
      <c r="I88" s="25"/>
      <c r="J88" s="25"/>
      <c r="K88" s="25"/>
      <c r="L88" s="25">
        <v>455</v>
      </c>
      <c r="M88" s="25"/>
      <c r="N88" s="25"/>
      <c r="O88" s="25"/>
      <c r="P88" s="25"/>
      <c r="Q88" s="25"/>
      <c r="R88" s="25">
        <f t="shared" si="14"/>
        <v>455</v>
      </c>
      <c r="S88" s="4"/>
    </row>
    <row r="89" spans="2:19" x14ac:dyDescent="0.15">
      <c r="B89" s="48"/>
      <c r="C89" s="51"/>
      <c r="D89" s="51"/>
      <c r="E89" s="55"/>
      <c r="F89" s="5" t="s">
        <v>7</v>
      </c>
      <c r="G89" s="26"/>
      <c r="H89" s="27"/>
      <c r="I89" s="27"/>
      <c r="J89" s="27"/>
      <c r="K89" s="27">
        <v>130</v>
      </c>
      <c r="L89" s="27"/>
      <c r="M89" s="27"/>
      <c r="N89" s="27"/>
      <c r="O89" s="27"/>
      <c r="P89" s="27"/>
      <c r="Q89" s="27"/>
      <c r="R89" s="27">
        <f t="shared" si="14"/>
        <v>130</v>
      </c>
      <c r="S89" s="1"/>
    </row>
    <row r="90" spans="2:19" x14ac:dyDescent="0.15">
      <c r="B90" s="48"/>
      <c r="C90" s="51"/>
      <c r="D90" s="51"/>
      <c r="E90" s="55"/>
      <c r="F90" s="5" t="s">
        <v>8</v>
      </c>
      <c r="G90" s="26"/>
      <c r="H90" s="27"/>
      <c r="I90" s="27"/>
      <c r="J90" s="27"/>
      <c r="K90" s="27">
        <v>89.7</v>
      </c>
      <c r="L90" s="27">
        <v>276.19999999999993</v>
      </c>
      <c r="M90" s="27">
        <v>168.1</v>
      </c>
      <c r="N90" s="27">
        <v>56.099999999999994</v>
      </c>
      <c r="O90" s="27"/>
      <c r="P90" s="27"/>
      <c r="Q90" s="27"/>
      <c r="R90" s="27">
        <f t="shared" si="14"/>
        <v>590.09999999999991</v>
      </c>
      <c r="S90" s="1"/>
    </row>
    <row r="91" spans="2:19" x14ac:dyDescent="0.15">
      <c r="B91" s="48"/>
      <c r="C91" s="51"/>
      <c r="D91" s="51"/>
      <c r="E91" s="55"/>
      <c r="F91" s="5" t="s">
        <v>76</v>
      </c>
      <c r="G91" s="26"/>
      <c r="H91" s="27"/>
      <c r="I91" s="27"/>
      <c r="J91" s="27"/>
      <c r="K91" s="27">
        <v>570</v>
      </c>
      <c r="L91" s="27">
        <v>101.1</v>
      </c>
      <c r="M91" s="27"/>
      <c r="N91" s="27">
        <v>145</v>
      </c>
      <c r="O91" s="27"/>
      <c r="P91" s="27"/>
      <c r="Q91" s="27"/>
      <c r="R91" s="27">
        <f t="shared" si="14"/>
        <v>816.1</v>
      </c>
      <c r="S91" s="1"/>
    </row>
    <row r="92" spans="2:19" x14ac:dyDescent="0.15">
      <c r="B92" s="48"/>
      <c r="C92" s="51"/>
      <c r="D92" s="51"/>
      <c r="E92" s="56"/>
      <c r="F92" s="15" t="s">
        <v>9</v>
      </c>
      <c r="G92" s="28">
        <f t="shared" ref="G92:Q92" si="18">SUM(G88:G91)</f>
        <v>0</v>
      </c>
      <c r="H92" s="23">
        <f t="shared" si="18"/>
        <v>0</v>
      </c>
      <c r="I92" s="23">
        <f t="shared" si="18"/>
        <v>0</v>
      </c>
      <c r="J92" s="23">
        <f t="shared" si="18"/>
        <v>0</v>
      </c>
      <c r="K92" s="23">
        <f t="shared" si="18"/>
        <v>789.7</v>
      </c>
      <c r="L92" s="23">
        <f t="shared" si="18"/>
        <v>832.3</v>
      </c>
      <c r="M92" s="23">
        <f t="shared" si="18"/>
        <v>168.1</v>
      </c>
      <c r="N92" s="23">
        <f t="shared" si="18"/>
        <v>201.1</v>
      </c>
      <c r="O92" s="23">
        <f t="shared" si="18"/>
        <v>0</v>
      </c>
      <c r="P92" s="23"/>
      <c r="Q92" s="23">
        <f t="shared" si="18"/>
        <v>0</v>
      </c>
      <c r="R92" s="23">
        <f t="shared" si="14"/>
        <v>1991.1999999999998</v>
      </c>
      <c r="S92" s="6"/>
    </row>
    <row r="93" spans="2:19" x14ac:dyDescent="0.15">
      <c r="B93" s="48"/>
      <c r="C93" s="51"/>
      <c r="D93" s="51"/>
      <c r="E93" s="54" t="s">
        <v>30</v>
      </c>
      <c r="F93" s="3" t="s">
        <v>75</v>
      </c>
      <c r="G93" s="24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>
        <f t="shared" si="14"/>
        <v>0</v>
      </c>
      <c r="S93" s="4"/>
    </row>
    <row r="94" spans="2:19" x14ac:dyDescent="0.15">
      <c r="B94" s="48"/>
      <c r="C94" s="51"/>
      <c r="D94" s="51"/>
      <c r="E94" s="55"/>
      <c r="F94" s="5" t="s">
        <v>7</v>
      </c>
      <c r="G94" s="26"/>
      <c r="H94" s="27"/>
      <c r="I94" s="27"/>
      <c r="J94" s="27"/>
      <c r="K94" s="27"/>
      <c r="L94" s="27"/>
      <c r="M94" s="27">
        <v>128.80000000000001</v>
      </c>
      <c r="N94" s="27"/>
      <c r="O94" s="27"/>
      <c r="P94" s="27"/>
      <c r="Q94" s="27"/>
      <c r="R94" s="27">
        <f t="shared" si="14"/>
        <v>128.80000000000001</v>
      </c>
      <c r="S94" s="1"/>
    </row>
    <row r="95" spans="2:19" x14ac:dyDescent="0.15">
      <c r="B95" s="48"/>
      <c r="C95" s="51"/>
      <c r="D95" s="51"/>
      <c r="E95" s="55"/>
      <c r="F95" s="5" t="s">
        <v>8</v>
      </c>
      <c r="G95" s="26"/>
      <c r="H95" s="27">
        <v>11.1</v>
      </c>
      <c r="I95" s="27">
        <v>35</v>
      </c>
      <c r="J95" s="27">
        <v>108.7</v>
      </c>
      <c r="K95" s="27">
        <v>501.39999999999992</v>
      </c>
      <c r="L95" s="27">
        <v>1486.7999999999997</v>
      </c>
      <c r="M95" s="27">
        <v>1298.4000000000003</v>
      </c>
      <c r="N95" s="27">
        <v>842.9</v>
      </c>
      <c r="O95" s="27">
        <v>326</v>
      </c>
      <c r="P95" s="27"/>
      <c r="Q95" s="27">
        <v>67.7</v>
      </c>
      <c r="R95" s="27">
        <f t="shared" si="14"/>
        <v>4677.9999999999991</v>
      </c>
      <c r="S95" s="1"/>
    </row>
    <row r="96" spans="2:19" x14ac:dyDescent="0.15">
      <c r="B96" s="48"/>
      <c r="C96" s="51"/>
      <c r="D96" s="51"/>
      <c r="E96" s="55"/>
      <c r="F96" s="5" t="s">
        <v>76</v>
      </c>
      <c r="G96" s="26"/>
      <c r="H96" s="27"/>
      <c r="I96" s="27">
        <v>60</v>
      </c>
      <c r="J96" s="27"/>
      <c r="K96" s="27">
        <v>537</v>
      </c>
      <c r="L96" s="27">
        <v>351</v>
      </c>
      <c r="M96" s="27"/>
      <c r="N96" s="27">
        <v>435</v>
      </c>
      <c r="O96" s="27"/>
      <c r="P96" s="27"/>
      <c r="Q96" s="27"/>
      <c r="R96" s="27">
        <f t="shared" si="14"/>
        <v>1383</v>
      </c>
      <c r="S96" s="1"/>
    </row>
    <row r="97" spans="2:19" x14ac:dyDescent="0.15">
      <c r="B97" s="48"/>
      <c r="C97" s="51"/>
      <c r="D97" s="51"/>
      <c r="E97" s="56"/>
      <c r="F97" s="15" t="s">
        <v>9</v>
      </c>
      <c r="G97" s="28">
        <f t="shared" ref="G97:Q97" si="19">SUM(G93:G96)</f>
        <v>0</v>
      </c>
      <c r="H97" s="23">
        <f t="shared" si="19"/>
        <v>11.1</v>
      </c>
      <c r="I97" s="23">
        <f t="shared" si="19"/>
        <v>95</v>
      </c>
      <c r="J97" s="23">
        <f t="shared" si="19"/>
        <v>108.7</v>
      </c>
      <c r="K97" s="23">
        <f t="shared" si="19"/>
        <v>1038.3999999999999</v>
      </c>
      <c r="L97" s="23">
        <f t="shared" si="19"/>
        <v>1837.7999999999997</v>
      </c>
      <c r="M97" s="23">
        <f t="shared" si="19"/>
        <v>1427.2000000000003</v>
      </c>
      <c r="N97" s="23">
        <f t="shared" si="19"/>
        <v>1277.9000000000001</v>
      </c>
      <c r="O97" s="23">
        <f t="shared" si="19"/>
        <v>326</v>
      </c>
      <c r="P97" s="23"/>
      <c r="Q97" s="23">
        <f t="shared" si="19"/>
        <v>67.7</v>
      </c>
      <c r="R97" s="23">
        <f t="shared" si="14"/>
        <v>6189.8</v>
      </c>
      <c r="S97" s="6"/>
    </row>
    <row r="98" spans="2:19" x14ac:dyDescent="0.15">
      <c r="B98" s="48"/>
      <c r="C98" s="51"/>
      <c r="D98" s="51"/>
      <c r="E98" s="54" t="s">
        <v>31</v>
      </c>
      <c r="F98" s="3" t="s">
        <v>75</v>
      </c>
      <c r="G98" s="24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>
        <f t="shared" si="14"/>
        <v>0</v>
      </c>
      <c r="S98" s="4"/>
    </row>
    <row r="99" spans="2:19" x14ac:dyDescent="0.15">
      <c r="B99" s="48"/>
      <c r="C99" s="51"/>
      <c r="D99" s="51"/>
      <c r="E99" s="55"/>
      <c r="F99" s="5" t="s">
        <v>7</v>
      </c>
      <c r="G99" s="26"/>
      <c r="H99" s="27"/>
      <c r="I99" s="27"/>
      <c r="J99" s="27"/>
      <c r="K99" s="27">
        <v>105.4</v>
      </c>
      <c r="L99" s="27">
        <v>558</v>
      </c>
      <c r="M99" s="27"/>
      <c r="N99" s="27">
        <v>112.7</v>
      </c>
      <c r="O99" s="27"/>
      <c r="P99" s="27"/>
      <c r="Q99" s="27"/>
      <c r="R99" s="27">
        <f t="shared" si="14"/>
        <v>776.1</v>
      </c>
      <c r="S99" s="1"/>
    </row>
    <row r="100" spans="2:19" x14ac:dyDescent="0.15">
      <c r="B100" s="48"/>
      <c r="C100" s="51"/>
      <c r="D100" s="51"/>
      <c r="E100" s="55"/>
      <c r="F100" s="5" t="s">
        <v>8</v>
      </c>
      <c r="G100" s="26"/>
      <c r="H100" s="27"/>
      <c r="I100" s="27">
        <v>31.6</v>
      </c>
      <c r="J100" s="27">
        <v>66.5</v>
      </c>
      <c r="K100" s="27">
        <v>69.599999999999994</v>
      </c>
      <c r="L100" s="27">
        <v>433.6</v>
      </c>
      <c r="M100" s="27">
        <v>316.40000000000003</v>
      </c>
      <c r="N100" s="27">
        <v>136.79999999999998</v>
      </c>
      <c r="O100" s="27"/>
      <c r="P100" s="27"/>
      <c r="Q100" s="27">
        <v>35.5</v>
      </c>
      <c r="R100" s="27">
        <f t="shared" si="14"/>
        <v>1090</v>
      </c>
      <c r="S100" s="1"/>
    </row>
    <row r="101" spans="2:19" x14ac:dyDescent="0.15">
      <c r="B101" s="48"/>
      <c r="C101" s="51"/>
      <c r="D101" s="51"/>
      <c r="E101" s="55"/>
      <c r="F101" s="5" t="s">
        <v>76</v>
      </c>
      <c r="G101" s="26"/>
      <c r="H101" s="27"/>
      <c r="I101" s="27"/>
      <c r="J101" s="27">
        <v>836.6</v>
      </c>
      <c r="K101" s="27">
        <v>308.8</v>
      </c>
      <c r="L101" s="27">
        <v>733.6</v>
      </c>
      <c r="M101" s="27">
        <v>53</v>
      </c>
      <c r="N101" s="27">
        <v>200.5</v>
      </c>
      <c r="O101" s="27"/>
      <c r="P101" s="27"/>
      <c r="Q101" s="27"/>
      <c r="R101" s="27">
        <f t="shared" si="14"/>
        <v>2132.5</v>
      </c>
      <c r="S101" s="1"/>
    </row>
    <row r="102" spans="2:19" x14ac:dyDescent="0.15">
      <c r="B102" s="48"/>
      <c r="C102" s="52"/>
      <c r="D102" s="51"/>
      <c r="E102" s="56"/>
      <c r="F102" s="15" t="s">
        <v>9</v>
      </c>
      <c r="G102" s="28">
        <f t="shared" ref="G102:Q102" si="20">SUM(G98:G101)</f>
        <v>0</v>
      </c>
      <c r="H102" s="23">
        <f t="shared" si="20"/>
        <v>0</v>
      </c>
      <c r="I102" s="23">
        <f t="shared" si="20"/>
        <v>31.6</v>
      </c>
      <c r="J102" s="23">
        <f t="shared" si="20"/>
        <v>903.1</v>
      </c>
      <c r="K102" s="23">
        <f t="shared" si="20"/>
        <v>483.8</v>
      </c>
      <c r="L102" s="23">
        <f t="shared" si="20"/>
        <v>1725.2</v>
      </c>
      <c r="M102" s="23">
        <f t="shared" si="20"/>
        <v>369.40000000000003</v>
      </c>
      <c r="N102" s="23">
        <f t="shared" si="20"/>
        <v>450</v>
      </c>
      <c r="O102" s="23">
        <f t="shared" si="20"/>
        <v>0</v>
      </c>
      <c r="P102" s="23"/>
      <c r="Q102" s="23">
        <f t="shared" si="20"/>
        <v>35.5</v>
      </c>
      <c r="R102" s="23">
        <f t="shared" si="14"/>
        <v>3998.6</v>
      </c>
      <c r="S102" s="6"/>
    </row>
    <row r="103" spans="2:19" ht="17.25" customHeight="1" x14ac:dyDescent="0.15">
      <c r="B103" s="48"/>
      <c r="C103" s="50" t="s">
        <v>40</v>
      </c>
      <c r="D103" s="51"/>
      <c r="E103" s="54" t="s">
        <v>32</v>
      </c>
      <c r="F103" s="3" t="s">
        <v>75</v>
      </c>
      <c r="G103" s="24"/>
      <c r="H103" s="25"/>
      <c r="I103" s="25"/>
      <c r="J103" s="25"/>
      <c r="K103" s="25">
        <v>9.9</v>
      </c>
      <c r="L103" s="25"/>
      <c r="M103" s="25"/>
      <c r="N103" s="25"/>
      <c r="O103" s="25"/>
      <c r="P103" s="25"/>
      <c r="Q103" s="25"/>
      <c r="R103" s="25">
        <f t="shared" si="14"/>
        <v>9.9</v>
      </c>
      <c r="S103" s="4"/>
    </row>
    <row r="104" spans="2:19" x14ac:dyDescent="0.15">
      <c r="B104" s="48"/>
      <c r="C104" s="51"/>
      <c r="D104" s="51"/>
      <c r="E104" s="55"/>
      <c r="F104" s="5" t="s">
        <v>7</v>
      </c>
      <c r="G104" s="26"/>
      <c r="H104" s="27"/>
      <c r="I104" s="27"/>
      <c r="J104" s="27">
        <v>140.9</v>
      </c>
      <c r="K104" s="27">
        <v>165.1</v>
      </c>
      <c r="L104" s="27">
        <v>346.4</v>
      </c>
      <c r="M104" s="27">
        <v>181.5</v>
      </c>
      <c r="N104" s="27">
        <v>410.1</v>
      </c>
      <c r="O104" s="27"/>
      <c r="P104" s="27"/>
      <c r="Q104" s="27"/>
      <c r="R104" s="27">
        <f t="shared" si="14"/>
        <v>1244</v>
      </c>
      <c r="S104" s="1"/>
    </row>
    <row r="105" spans="2:19" x14ac:dyDescent="0.15">
      <c r="B105" s="48"/>
      <c r="C105" s="51"/>
      <c r="D105" s="51"/>
      <c r="E105" s="55"/>
      <c r="F105" s="5" t="s">
        <v>8</v>
      </c>
      <c r="G105" s="26"/>
      <c r="H105" s="27"/>
      <c r="I105" s="27">
        <v>33</v>
      </c>
      <c r="J105" s="27">
        <v>291.7</v>
      </c>
      <c r="K105" s="27">
        <v>429.2</v>
      </c>
      <c r="L105" s="27">
        <v>722.90000000000009</v>
      </c>
      <c r="M105" s="27">
        <v>952.2</v>
      </c>
      <c r="N105" s="27">
        <v>226.4</v>
      </c>
      <c r="O105" s="27"/>
      <c r="P105" s="27"/>
      <c r="Q105" s="27"/>
      <c r="R105" s="27">
        <f t="shared" si="14"/>
        <v>2655.4</v>
      </c>
      <c r="S105" s="1"/>
    </row>
    <row r="106" spans="2:19" x14ac:dyDescent="0.15">
      <c r="B106" s="48"/>
      <c r="C106" s="51"/>
      <c r="D106" s="51"/>
      <c r="E106" s="55"/>
      <c r="F106" s="5" t="s">
        <v>76</v>
      </c>
      <c r="G106" s="26"/>
      <c r="H106" s="27"/>
      <c r="I106" s="27">
        <v>30</v>
      </c>
      <c r="J106" s="27">
        <v>40</v>
      </c>
      <c r="K106" s="27">
        <v>868</v>
      </c>
      <c r="L106" s="27">
        <v>476.70000000000005</v>
      </c>
      <c r="M106" s="27">
        <v>333.1</v>
      </c>
      <c r="N106" s="27">
        <v>102</v>
      </c>
      <c r="O106" s="27"/>
      <c r="P106" s="27"/>
      <c r="Q106" s="27"/>
      <c r="R106" s="27">
        <f t="shared" si="14"/>
        <v>1849.8000000000002</v>
      </c>
      <c r="S106" s="1"/>
    </row>
    <row r="107" spans="2:19" x14ac:dyDescent="0.15">
      <c r="B107" s="48"/>
      <c r="C107" s="51"/>
      <c r="D107" s="51"/>
      <c r="E107" s="56"/>
      <c r="F107" s="15" t="s">
        <v>9</v>
      </c>
      <c r="G107" s="28">
        <f t="shared" ref="G107:Q107" si="21">SUM(G103:G106)</f>
        <v>0</v>
      </c>
      <c r="H107" s="23">
        <f t="shared" si="21"/>
        <v>0</v>
      </c>
      <c r="I107" s="23">
        <f t="shared" si="21"/>
        <v>63</v>
      </c>
      <c r="J107" s="23">
        <f t="shared" si="21"/>
        <v>472.6</v>
      </c>
      <c r="K107" s="23">
        <f t="shared" si="21"/>
        <v>1472.2</v>
      </c>
      <c r="L107" s="23">
        <f t="shared" si="21"/>
        <v>1546.0000000000002</v>
      </c>
      <c r="M107" s="23">
        <f t="shared" si="21"/>
        <v>1466.8000000000002</v>
      </c>
      <c r="N107" s="23">
        <f t="shared" si="21"/>
        <v>738.5</v>
      </c>
      <c r="O107" s="23">
        <f t="shared" si="21"/>
        <v>0</v>
      </c>
      <c r="P107" s="23"/>
      <c r="Q107" s="23">
        <f t="shared" si="21"/>
        <v>0</v>
      </c>
      <c r="R107" s="23">
        <f t="shared" si="14"/>
        <v>5759.1</v>
      </c>
      <c r="S107" s="6"/>
    </row>
    <row r="108" spans="2:19" x14ac:dyDescent="0.15">
      <c r="B108" s="48"/>
      <c r="C108" s="51"/>
      <c r="D108" s="51"/>
      <c r="E108" s="54" t="s">
        <v>33</v>
      </c>
      <c r="F108" s="3" t="s">
        <v>75</v>
      </c>
      <c r="G108" s="24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>
        <f t="shared" si="14"/>
        <v>0</v>
      </c>
      <c r="S108" s="4"/>
    </row>
    <row r="109" spans="2:19" x14ac:dyDescent="0.15">
      <c r="B109" s="48"/>
      <c r="C109" s="51"/>
      <c r="D109" s="51"/>
      <c r="E109" s="55"/>
      <c r="F109" s="5" t="s">
        <v>7</v>
      </c>
      <c r="G109" s="26"/>
      <c r="H109" s="27"/>
      <c r="I109" s="27"/>
      <c r="J109" s="27">
        <v>349.1</v>
      </c>
      <c r="K109" s="27"/>
      <c r="L109" s="27">
        <v>834</v>
      </c>
      <c r="M109" s="27">
        <v>127.3</v>
      </c>
      <c r="N109" s="27">
        <v>218.5</v>
      </c>
      <c r="O109" s="27"/>
      <c r="P109" s="27"/>
      <c r="Q109" s="27">
        <v>444.1</v>
      </c>
      <c r="R109" s="27">
        <f t="shared" si="14"/>
        <v>1973</v>
      </c>
      <c r="S109" s="1"/>
    </row>
    <row r="110" spans="2:19" x14ac:dyDescent="0.15">
      <c r="B110" s="48"/>
      <c r="C110" s="51"/>
      <c r="D110" s="51"/>
      <c r="E110" s="55"/>
      <c r="F110" s="5" t="s">
        <v>8</v>
      </c>
      <c r="G110" s="26"/>
      <c r="H110" s="27">
        <v>16.5</v>
      </c>
      <c r="I110" s="27">
        <v>61.900000000000006</v>
      </c>
      <c r="J110" s="27">
        <v>181.2</v>
      </c>
      <c r="K110" s="27">
        <v>294.89999999999998</v>
      </c>
      <c r="L110" s="27">
        <v>970.49999999999977</v>
      </c>
      <c r="M110" s="27">
        <v>615.00000000000011</v>
      </c>
      <c r="N110" s="27">
        <v>200.2</v>
      </c>
      <c r="O110" s="27">
        <v>52.8</v>
      </c>
      <c r="P110" s="27"/>
      <c r="Q110" s="27"/>
      <c r="R110" s="27">
        <f t="shared" si="14"/>
        <v>2393</v>
      </c>
      <c r="S110" s="1"/>
    </row>
    <row r="111" spans="2:19" x14ac:dyDescent="0.15">
      <c r="B111" s="48"/>
      <c r="C111" s="51"/>
      <c r="D111" s="51"/>
      <c r="E111" s="55"/>
      <c r="F111" s="5" t="s">
        <v>76</v>
      </c>
      <c r="G111" s="26"/>
      <c r="H111" s="27"/>
      <c r="I111" s="27"/>
      <c r="J111" s="27"/>
      <c r="K111" s="27">
        <v>4.9000000000000004</v>
      </c>
      <c r="L111" s="27">
        <v>365</v>
      </c>
      <c r="M111" s="27"/>
      <c r="N111" s="27"/>
      <c r="O111" s="27"/>
      <c r="P111" s="27"/>
      <c r="Q111" s="27"/>
      <c r="R111" s="27">
        <f t="shared" si="14"/>
        <v>369.9</v>
      </c>
      <c r="S111" s="1"/>
    </row>
    <row r="112" spans="2:19" x14ac:dyDescent="0.15">
      <c r="B112" s="48"/>
      <c r="C112" s="51"/>
      <c r="D112" s="51"/>
      <c r="E112" s="56"/>
      <c r="F112" s="15" t="s">
        <v>9</v>
      </c>
      <c r="G112" s="28">
        <f t="shared" ref="G112:Q112" si="22">SUM(G108:G111)</f>
        <v>0</v>
      </c>
      <c r="H112" s="23">
        <f t="shared" si="22"/>
        <v>16.5</v>
      </c>
      <c r="I112" s="23">
        <f t="shared" si="22"/>
        <v>61.900000000000006</v>
      </c>
      <c r="J112" s="23">
        <f t="shared" si="22"/>
        <v>530.29999999999995</v>
      </c>
      <c r="K112" s="23">
        <f t="shared" si="22"/>
        <v>299.79999999999995</v>
      </c>
      <c r="L112" s="23">
        <f t="shared" si="22"/>
        <v>2169.5</v>
      </c>
      <c r="M112" s="23">
        <f t="shared" si="22"/>
        <v>742.30000000000007</v>
      </c>
      <c r="N112" s="23">
        <f t="shared" si="22"/>
        <v>418.7</v>
      </c>
      <c r="O112" s="23">
        <f t="shared" si="22"/>
        <v>52.8</v>
      </c>
      <c r="P112" s="23"/>
      <c r="Q112" s="23">
        <f t="shared" si="22"/>
        <v>444.1</v>
      </c>
      <c r="R112" s="23">
        <f t="shared" si="14"/>
        <v>4735.9000000000005</v>
      </c>
      <c r="S112" s="6"/>
    </row>
    <row r="113" spans="2:19" x14ac:dyDescent="0.15">
      <c r="B113" s="48"/>
      <c r="C113" s="51"/>
      <c r="D113" s="51"/>
      <c r="E113" s="54" t="s">
        <v>34</v>
      </c>
      <c r="F113" s="3" t="s">
        <v>75</v>
      </c>
      <c r="G113" s="24"/>
      <c r="H113" s="25"/>
      <c r="I113" s="25"/>
      <c r="J113" s="25">
        <v>172.3</v>
      </c>
      <c r="K113" s="25">
        <v>159.30000000000001</v>
      </c>
      <c r="L113" s="25">
        <v>179.6</v>
      </c>
      <c r="M113" s="25"/>
      <c r="N113" s="25"/>
      <c r="O113" s="25"/>
      <c r="P113" s="25"/>
      <c r="Q113" s="25"/>
      <c r="R113" s="25">
        <f t="shared" si="14"/>
        <v>511.20000000000005</v>
      </c>
      <c r="S113" s="4"/>
    </row>
    <row r="114" spans="2:19" x14ac:dyDescent="0.15">
      <c r="B114" s="48"/>
      <c r="C114" s="51"/>
      <c r="D114" s="51"/>
      <c r="E114" s="55"/>
      <c r="F114" s="5" t="s">
        <v>7</v>
      </c>
      <c r="G114" s="26"/>
      <c r="H114" s="27"/>
      <c r="I114" s="27">
        <v>377.79999999999995</v>
      </c>
      <c r="J114" s="27">
        <v>757</v>
      </c>
      <c r="K114" s="27">
        <v>1580.1999999999998</v>
      </c>
      <c r="L114" s="27">
        <v>3427.6</v>
      </c>
      <c r="M114" s="27">
        <v>3545.9000000000005</v>
      </c>
      <c r="N114" s="27">
        <v>991.90000000000009</v>
      </c>
      <c r="O114" s="27"/>
      <c r="P114" s="27"/>
      <c r="Q114" s="27">
        <v>2187.7999999999997</v>
      </c>
      <c r="R114" s="27">
        <f t="shared" si="14"/>
        <v>12868.199999999999</v>
      </c>
      <c r="S114" s="1"/>
    </row>
    <row r="115" spans="2:19" x14ac:dyDescent="0.15">
      <c r="B115" s="48"/>
      <c r="C115" s="51"/>
      <c r="D115" s="51"/>
      <c r="E115" s="55"/>
      <c r="F115" s="5" t="s">
        <v>8</v>
      </c>
      <c r="G115" s="26"/>
      <c r="H115" s="27">
        <v>284.7</v>
      </c>
      <c r="I115" s="27">
        <v>459.09999999999997</v>
      </c>
      <c r="J115" s="27">
        <v>1747.9</v>
      </c>
      <c r="K115" s="27">
        <v>4857.4000000000015</v>
      </c>
      <c r="L115" s="27">
        <v>8510.8000000000029</v>
      </c>
      <c r="M115" s="27">
        <v>6168.7000000000007</v>
      </c>
      <c r="N115" s="27">
        <v>4542.2000000000007</v>
      </c>
      <c r="O115" s="27">
        <v>372.29999999999995</v>
      </c>
      <c r="P115" s="27"/>
      <c r="Q115" s="27"/>
      <c r="R115" s="27">
        <f t="shared" si="14"/>
        <v>26943.100000000006</v>
      </c>
      <c r="S115" s="1"/>
    </row>
    <row r="116" spans="2:19" x14ac:dyDescent="0.15">
      <c r="B116" s="48"/>
      <c r="C116" s="51"/>
      <c r="D116" s="51"/>
      <c r="E116" s="55"/>
      <c r="F116" s="5" t="s">
        <v>76</v>
      </c>
      <c r="G116" s="26"/>
      <c r="H116" s="27"/>
      <c r="I116" s="27"/>
      <c r="J116" s="27"/>
      <c r="K116" s="27">
        <v>90</v>
      </c>
      <c r="L116" s="27">
        <v>38.6</v>
      </c>
      <c r="M116" s="27"/>
      <c r="N116" s="27"/>
      <c r="O116" s="27"/>
      <c r="P116" s="27"/>
      <c r="Q116" s="27"/>
      <c r="R116" s="27">
        <f t="shared" si="14"/>
        <v>128.6</v>
      </c>
      <c r="S116" s="1"/>
    </row>
    <row r="117" spans="2:19" x14ac:dyDescent="0.15">
      <c r="B117" s="48"/>
      <c r="C117" s="51"/>
      <c r="D117" s="51"/>
      <c r="E117" s="56"/>
      <c r="F117" s="15" t="s">
        <v>9</v>
      </c>
      <c r="G117" s="28">
        <f t="shared" ref="G117:Q117" si="23">SUM(G113:G116)</f>
        <v>0</v>
      </c>
      <c r="H117" s="23">
        <f t="shared" si="23"/>
        <v>284.7</v>
      </c>
      <c r="I117" s="23">
        <f t="shared" si="23"/>
        <v>836.89999999999986</v>
      </c>
      <c r="J117" s="23">
        <f t="shared" si="23"/>
        <v>2677.2</v>
      </c>
      <c r="K117" s="23">
        <f t="shared" si="23"/>
        <v>6686.9000000000015</v>
      </c>
      <c r="L117" s="23">
        <f t="shared" si="23"/>
        <v>12156.600000000004</v>
      </c>
      <c r="M117" s="23">
        <f t="shared" si="23"/>
        <v>9714.6000000000022</v>
      </c>
      <c r="N117" s="23">
        <f t="shared" si="23"/>
        <v>5534.1</v>
      </c>
      <c r="O117" s="23">
        <f t="shared" si="23"/>
        <v>372.29999999999995</v>
      </c>
      <c r="P117" s="23">
        <f t="shared" si="23"/>
        <v>0</v>
      </c>
      <c r="Q117" s="23">
        <f t="shared" si="23"/>
        <v>2187.7999999999997</v>
      </c>
      <c r="R117" s="23">
        <f t="shared" si="14"/>
        <v>40451.100000000013</v>
      </c>
      <c r="S117" s="6"/>
    </row>
    <row r="118" spans="2:19" x14ac:dyDescent="0.15">
      <c r="B118" s="48"/>
      <c r="C118" s="51"/>
      <c r="D118" s="51"/>
      <c r="E118" s="54" t="s">
        <v>35</v>
      </c>
      <c r="F118" s="3" t="s">
        <v>75</v>
      </c>
      <c r="G118" s="24"/>
      <c r="H118" s="25"/>
      <c r="I118" s="25"/>
      <c r="J118" s="25"/>
      <c r="K118" s="25">
        <v>69.699999999999989</v>
      </c>
      <c r="L118" s="25">
        <v>165.8</v>
      </c>
      <c r="M118" s="25">
        <v>528.4</v>
      </c>
      <c r="N118" s="25"/>
      <c r="O118" s="25"/>
      <c r="P118" s="25"/>
      <c r="Q118" s="25"/>
      <c r="R118" s="25">
        <f t="shared" si="14"/>
        <v>763.9</v>
      </c>
      <c r="S118" s="4"/>
    </row>
    <row r="119" spans="2:19" x14ac:dyDescent="0.15">
      <c r="B119" s="48"/>
      <c r="C119" s="51"/>
      <c r="D119" s="51"/>
      <c r="E119" s="55"/>
      <c r="F119" s="5" t="s">
        <v>7</v>
      </c>
      <c r="G119" s="26"/>
      <c r="H119" s="27"/>
      <c r="I119" s="27">
        <v>384.5</v>
      </c>
      <c r="J119" s="27">
        <v>225.8</v>
      </c>
      <c r="K119" s="27">
        <v>1449.3</v>
      </c>
      <c r="L119" s="27">
        <v>3381.1999999999994</v>
      </c>
      <c r="M119" s="27">
        <v>1767.9</v>
      </c>
      <c r="N119" s="27">
        <v>410</v>
      </c>
      <c r="O119" s="27"/>
      <c r="P119" s="27"/>
      <c r="Q119" s="27">
        <v>365.9</v>
      </c>
      <c r="R119" s="27">
        <f t="shared" si="14"/>
        <v>7984.5999999999985</v>
      </c>
      <c r="S119" s="1"/>
    </row>
    <row r="120" spans="2:19" x14ac:dyDescent="0.15">
      <c r="B120" s="48"/>
      <c r="C120" s="51"/>
      <c r="D120" s="51"/>
      <c r="E120" s="55"/>
      <c r="F120" s="5" t="s">
        <v>8</v>
      </c>
      <c r="G120" s="26"/>
      <c r="H120" s="27">
        <v>125.4</v>
      </c>
      <c r="I120" s="27">
        <v>481.49999999999989</v>
      </c>
      <c r="J120" s="27">
        <v>1565.5000000000007</v>
      </c>
      <c r="K120" s="27">
        <v>4524.6999999999962</v>
      </c>
      <c r="L120" s="27">
        <v>10769.800000000005</v>
      </c>
      <c r="M120" s="27">
        <v>5868.0999999999985</v>
      </c>
      <c r="N120" s="27">
        <v>5207.9000000000015</v>
      </c>
      <c r="O120" s="27">
        <v>548.29999999999995</v>
      </c>
      <c r="P120" s="27">
        <v>19.5</v>
      </c>
      <c r="Q120" s="27"/>
      <c r="R120" s="27">
        <f t="shared" si="14"/>
        <v>29110.7</v>
      </c>
      <c r="S120" s="1"/>
    </row>
    <row r="121" spans="2:19" x14ac:dyDescent="0.15">
      <c r="B121" s="48"/>
      <c r="C121" s="51"/>
      <c r="D121" s="51"/>
      <c r="E121" s="55"/>
      <c r="F121" s="5" t="s">
        <v>76</v>
      </c>
      <c r="G121" s="26"/>
      <c r="H121" s="27"/>
      <c r="I121" s="27">
        <v>138</v>
      </c>
      <c r="J121" s="27"/>
      <c r="K121" s="27"/>
      <c r="L121" s="27">
        <v>43</v>
      </c>
      <c r="M121" s="27"/>
      <c r="N121" s="27"/>
      <c r="O121" s="27"/>
      <c r="P121" s="27"/>
      <c r="Q121" s="27"/>
      <c r="R121" s="27">
        <f t="shared" si="14"/>
        <v>181</v>
      </c>
      <c r="S121" s="1"/>
    </row>
    <row r="122" spans="2:19" x14ac:dyDescent="0.15">
      <c r="B122" s="48"/>
      <c r="C122" s="51"/>
      <c r="D122" s="51"/>
      <c r="E122" s="56"/>
      <c r="F122" s="15" t="s">
        <v>9</v>
      </c>
      <c r="G122" s="28">
        <f t="shared" ref="G122:Q122" si="24">SUM(G118:G121)</f>
        <v>0</v>
      </c>
      <c r="H122" s="23">
        <f t="shared" si="24"/>
        <v>125.4</v>
      </c>
      <c r="I122" s="23">
        <f t="shared" si="24"/>
        <v>1003.9999999999999</v>
      </c>
      <c r="J122" s="23">
        <f t="shared" si="24"/>
        <v>1791.3000000000006</v>
      </c>
      <c r="K122" s="23">
        <f t="shared" si="24"/>
        <v>6043.6999999999962</v>
      </c>
      <c r="L122" s="23">
        <f t="shared" si="24"/>
        <v>14359.800000000005</v>
      </c>
      <c r="M122" s="23">
        <f t="shared" si="24"/>
        <v>8164.3999999999987</v>
      </c>
      <c r="N122" s="23">
        <f t="shared" si="24"/>
        <v>5617.9000000000015</v>
      </c>
      <c r="O122" s="23">
        <f t="shared" si="24"/>
        <v>548.29999999999995</v>
      </c>
      <c r="P122" s="23">
        <f t="shared" si="24"/>
        <v>19.5</v>
      </c>
      <c r="Q122" s="23">
        <f t="shared" si="24"/>
        <v>365.9</v>
      </c>
      <c r="R122" s="23">
        <f t="shared" si="14"/>
        <v>38040.200000000004</v>
      </c>
      <c r="S122" s="6"/>
    </row>
    <row r="123" spans="2:19" x14ac:dyDescent="0.15">
      <c r="B123" s="48"/>
      <c r="C123" s="51"/>
      <c r="D123" s="51"/>
      <c r="E123" s="54" t="s">
        <v>36</v>
      </c>
      <c r="F123" s="3" t="s">
        <v>75</v>
      </c>
      <c r="G123" s="24"/>
      <c r="H123" s="25"/>
      <c r="I123" s="25"/>
      <c r="J123" s="25">
        <v>91.5</v>
      </c>
      <c r="K123" s="25"/>
      <c r="L123" s="25"/>
      <c r="M123" s="25">
        <v>243.2</v>
      </c>
      <c r="N123" s="25"/>
      <c r="O123" s="25"/>
      <c r="P123" s="25"/>
      <c r="Q123" s="25"/>
      <c r="R123" s="25">
        <f t="shared" si="14"/>
        <v>334.7</v>
      </c>
      <c r="S123" s="4"/>
    </row>
    <row r="124" spans="2:19" x14ac:dyDescent="0.15">
      <c r="B124" s="48"/>
      <c r="C124" s="51"/>
      <c r="D124" s="51"/>
      <c r="E124" s="55"/>
      <c r="F124" s="5" t="s">
        <v>7</v>
      </c>
      <c r="G124" s="26"/>
      <c r="H124" s="27"/>
      <c r="I124" s="27">
        <v>104.5</v>
      </c>
      <c r="J124" s="27">
        <v>587.90000000000009</v>
      </c>
      <c r="K124" s="27">
        <v>987</v>
      </c>
      <c r="L124" s="27">
        <v>3058.6</v>
      </c>
      <c r="M124" s="27">
        <v>3296.5</v>
      </c>
      <c r="N124" s="27">
        <v>529.1</v>
      </c>
      <c r="O124" s="27"/>
      <c r="P124" s="27"/>
      <c r="Q124" s="27">
        <v>1617.1</v>
      </c>
      <c r="R124" s="27">
        <f t="shared" si="14"/>
        <v>10180.700000000001</v>
      </c>
      <c r="S124" s="1"/>
    </row>
    <row r="125" spans="2:19" x14ac:dyDescent="0.15">
      <c r="B125" s="48"/>
      <c r="C125" s="51"/>
      <c r="D125" s="51"/>
      <c r="E125" s="55"/>
      <c r="F125" s="5" t="s">
        <v>8</v>
      </c>
      <c r="G125" s="26"/>
      <c r="H125" s="27">
        <v>40.799999999999997</v>
      </c>
      <c r="I125" s="27">
        <v>485.80000000000007</v>
      </c>
      <c r="J125" s="27">
        <v>1172.8999999999999</v>
      </c>
      <c r="K125" s="27">
        <v>3662.3999999999987</v>
      </c>
      <c r="L125" s="27">
        <v>8465.1999999999971</v>
      </c>
      <c r="M125" s="27">
        <v>5994.6</v>
      </c>
      <c r="N125" s="27">
        <v>3378.1000000000004</v>
      </c>
      <c r="O125" s="27">
        <v>429.40000000000003</v>
      </c>
      <c r="P125" s="27"/>
      <c r="Q125" s="27"/>
      <c r="R125" s="27">
        <f t="shared" si="14"/>
        <v>23629.199999999997</v>
      </c>
      <c r="S125" s="1"/>
    </row>
    <row r="126" spans="2:19" x14ac:dyDescent="0.15">
      <c r="B126" s="48"/>
      <c r="C126" s="51"/>
      <c r="D126" s="51"/>
      <c r="E126" s="55"/>
      <c r="F126" s="5" t="s">
        <v>76</v>
      </c>
      <c r="G126" s="26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>
        <f t="shared" si="14"/>
        <v>0</v>
      </c>
      <c r="S126" s="1"/>
    </row>
    <row r="127" spans="2:19" x14ac:dyDescent="0.15">
      <c r="B127" s="48"/>
      <c r="C127" s="51"/>
      <c r="D127" s="51"/>
      <c r="E127" s="56"/>
      <c r="F127" s="15" t="s">
        <v>9</v>
      </c>
      <c r="G127" s="28">
        <f t="shared" ref="G127:Q127" si="25">SUM(G123:G126)</f>
        <v>0</v>
      </c>
      <c r="H127" s="23">
        <f t="shared" si="25"/>
        <v>40.799999999999997</v>
      </c>
      <c r="I127" s="23">
        <f t="shared" si="25"/>
        <v>590.30000000000007</v>
      </c>
      <c r="J127" s="23">
        <f t="shared" si="25"/>
        <v>1852.3</v>
      </c>
      <c r="K127" s="23">
        <f t="shared" si="25"/>
        <v>4649.3999999999987</v>
      </c>
      <c r="L127" s="23">
        <f t="shared" si="25"/>
        <v>11523.799999999997</v>
      </c>
      <c r="M127" s="23">
        <f t="shared" si="25"/>
        <v>9534.2999999999993</v>
      </c>
      <c r="N127" s="23">
        <f t="shared" si="25"/>
        <v>3907.2000000000003</v>
      </c>
      <c r="O127" s="23">
        <f t="shared" si="25"/>
        <v>429.40000000000003</v>
      </c>
      <c r="P127" s="23">
        <f t="shared" si="25"/>
        <v>0</v>
      </c>
      <c r="Q127" s="23">
        <f t="shared" si="25"/>
        <v>1617.1</v>
      </c>
      <c r="R127" s="23">
        <f t="shared" si="14"/>
        <v>34144.6</v>
      </c>
      <c r="S127" s="6"/>
    </row>
    <row r="128" spans="2:19" x14ac:dyDescent="0.15">
      <c r="B128" s="48"/>
      <c r="C128" s="51"/>
      <c r="D128" s="51"/>
      <c r="E128" s="54" t="s">
        <v>37</v>
      </c>
      <c r="F128" s="3" t="s">
        <v>75</v>
      </c>
      <c r="G128" s="24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>
        <f t="shared" si="14"/>
        <v>0</v>
      </c>
      <c r="S128" s="4"/>
    </row>
    <row r="129" spans="2:19" x14ac:dyDescent="0.15">
      <c r="B129" s="48"/>
      <c r="C129" s="51"/>
      <c r="D129" s="51"/>
      <c r="E129" s="55"/>
      <c r="F129" s="5" t="s">
        <v>7</v>
      </c>
      <c r="G129" s="26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>
        <f t="shared" si="14"/>
        <v>0</v>
      </c>
      <c r="S129" s="1"/>
    </row>
    <row r="130" spans="2:19" x14ac:dyDescent="0.15">
      <c r="B130" s="48"/>
      <c r="C130" s="51"/>
      <c r="D130" s="51"/>
      <c r="E130" s="55"/>
      <c r="F130" s="5" t="s">
        <v>8</v>
      </c>
      <c r="G130" s="26"/>
      <c r="H130" s="27">
        <v>71.3</v>
      </c>
      <c r="I130" s="27"/>
      <c r="J130" s="27">
        <v>43</v>
      </c>
      <c r="K130" s="27">
        <v>69.8</v>
      </c>
      <c r="L130" s="27">
        <v>283.09999999999997</v>
      </c>
      <c r="M130" s="27">
        <v>225.2</v>
      </c>
      <c r="N130" s="27">
        <v>68.900000000000006</v>
      </c>
      <c r="O130" s="27">
        <v>28.5</v>
      </c>
      <c r="P130" s="27"/>
      <c r="Q130" s="27"/>
      <c r="R130" s="27">
        <f t="shared" si="14"/>
        <v>789.79999999999984</v>
      </c>
      <c r="S130" s="1"/>
    </row>
    <row r="131" spans="2:19" x14ac:dyDescent="0.15">
      <c r="B131" s="48"/>
      <c r="C131" s="51"/>
      <c r="D131" s="51"/>
      <c r="E131" s="55"/>
      <c r="F131" s="5" t="s">
        <v>76</v>
      </c>
      <c r="G131" s="26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>
        <f t="shared" si="14"/>
        <v>0</v>
      </c>
      <c r="S131" s="1"/>
    </row>
    <row r="132" spans="2:19" x14ac:dyDescent="0.15">
      <c r="B132" s="48"/>
      <c r="C132" s="51"/>
      <c r="D132" s="51"/>
      <c r="E132" s="56"/>
      <c r="F132" s="15" t="s">
        <v>9</v>
      </c>
      <c r="G132" s="28">
        <f t="shared" ref="G132:Q132" si="26">SUM(G128:G131)</f>
        <v>0</v>
      </c>
      <c r="H132" s="23">
        <f t="shared" si="26"/>
        <v>71.3</v>
      </c>
      <c r="I132" s="23">
        <f t="shared" si="26"/>
        <v>0</v>
      </c>
      <c r="J132" s="23">
        <f t="shared" si="26"/>
        <v>43</v>
      </c>
      <c r="K132" s="23">
        <f t="shared" si="26"/>
        <v>69.8</v>
      </c>
      <c r="L132" s="23">
        <f t="shared" si="26"/>
        <v>283.09999999999997</v>
      </c>
      <c r="M132" s="23">
        <f t="shared" si="26"/>
        <v>225.2</v>
      </c>
      <c r="N132" s="23">
        <f t="shared" si="26"/>
        <v>68.900000000000006</v>
      </c>
      <c r="O132" s="23">
        <f t="shared" si="26"/>
        <v>28.5</v>
      </c>
      <c r="P132" s="23"/>
      <c r="Q132" s="23">
        <f t="shared" si="26"/>
        <v>0</v>
      </c>
      <c r="R132" s="23">
        <f t="shared" si="14"/>
        <v>789.79999999999984</v>
      </c>
      <c r="S132" s="6"/>
    </row>
    <row r="133" spans="2:19" x14ac:dyDescent="0.15">
      <c r="B133" s="48"/>
      <c r="C133" s="51"/>
      <c r="D133" s="51"/>
      <c r="E133" s="54" t="s">
        <v>38</v>
      </c>
      <c r="F133" s="3" t="s">
        <v>75</v>
      </c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>
        <f t="shared" si="14"/>
        <v>0</v>
      </c>
      <c r="S133" s="4"/>
    </row>
    <row r="134" spans="2:19" x14ac:dyDescent="0.15">
      <c r="B134" s="48"/>
      <c r="C134" s="51"/>
      <c r="D134" s="51"/>
      <c r="E134" s="55"/>
      <c r="F134" s="5" t="s">
        <v>7</v>
      </c>
      <c r="G134" s="26"/>
      <c r="H134" s="27"/>
      <c r="I134" s="27"/>
      <c r="J134" s="27"/>
      <c r="K134" s="27">
        <v>298.60000000000002</v>
      </c>
      <c r="L134" s="27">
        <v>621.20000000000005</v>
      </c>
      <c r="M134" s="27">
        <v>119.4</v>
      </c>
      <c r="N134" s="27"/>
      <c r="O134" s="27"/>
      <c r="P134" s="27"/>
      <c r="Q134" s="27"/>
      <c r="R134" s="27">
        <f t="shared" si="14"/>
        <v>1039.2</v>
      </c>
      <c r="S134" s="1"/>
    </row>
    <row r="135" spans="2:19" x14ac:dyDescent="0.15">
      <c r="B135" s="48"/>
      <c r="C135" s="51"/>
      <c r="D135" s="51"/>
      <c r="E135" s="55"/>
      <c r="F135" s="5" t="s">
        <v>8</v>
      </c>
      <c r="G135" s="26"/>
      <c r="H135" s="27">
        <v>41.5</v>
      </c>
      <c r="I135" s="27">
        <v>74.7</v>
      </c>
      <c r="J135" s="27">
        <v>205.8</v>
      </c>
      <c r="K135" s="27">
        <v>917.89999999999964</v>
      </c>
      <c r="L135" s="27">
        <v>2175.4</v>
      </c>
      <c r="M135" s="27">
        <v>1619.2000000000005</v>
      </c>
      <c r="N135" s="27">
        <v>659.09999999999991</v>
      </c>
      <c r="O135" s="27"/>
      <c r="P135" s="27">
        <v>14.8</v>
      </c>
      <c r="Q135" s="27"/>
      <c r="R135" s="27">
        <f t="shared" si="14"/>
        <v>5708.4000000000005</v>
      </c>
      <c r="S135" s="1"/>
    </row>
    <row r="136" spans="2:19" x14ac:dyDescent="0.15">
      <c r="B136" s="48"/>
      <c r="C136" s="51"/>
      <c r="D136" s="51"/>
      <c r="E136" s="55"/>
      <c r="F136" s="5" t="s">
        <v>76</v>
      </c>
      <c r="G136" s="26"/>
      <c r="H136" s="27"/>
      <c r="I136" s="27"/>
      <c r="J136" s="27"/>
      <c r="K136" s="27">
        <v>147</v>
      </c>
      <c r="L136" s="27">
        <v>72.2</v>
      </c>
      <c r="M136" s="27">
        <v>118</v>
      </c>
      <c r="N136" s="27">
        <v>55.1</v>
      </c>
      <c r="O136" s="27"/>
      <c r="P136" s="27"/>
      <c r="Q136" s="27"/>
      <c r="R136" s="27">
        <f t="shared" si="14"/>
        <v>392.3</v>
      </c>
      <c r="S136" s="1"/>
    </row>
    <row r="137" spans="2:19" x14ac:dyDescent="0.15">
      <c r="B137" s="48"/>
      <c r="C137" s="51"/>
      <c r="D137" s="51"/>
      <c r="E137" s="56"/>
      <c r="F137" s="15" t="s">
        <v>9</v>
      </c>
      <c r="G137" s="28">
        <f>SUM(G133:G136)</f>
        <v>0</v>
      </c>
      <c r="H137" s="23">
        <f>SUM(H133:H136)</f>
        <v>41.5</v>
      </c>
      <c r="I137" s="23">
        <f t="shared" ref="I137:Q137" si="27">SUM(I133:I136)</f>
        <v>74.7</v>
      </c>
      <c r="J137" s="23">
        <f t="shared" si="27"/>
        <v>205.8</v>
      </c>
      <c r="K137" s="23">
        <f t="shared" si="27"/>
        <v>1363.4999999999995</v>
      </c>
      <c r="L137" s="23">
        <f t="shared" si="27"/>
        <v>2868.8</v>
      </c>
      <c r="M137" s="23">
        <f t="shared" si="27"/>
        <v>1856.6000000000006</v>
      </c>
      <c r="N137" s="23">
        <f t="shared" si="27"/>
        <v>714.19999999999993</v>
      </c>
      <c r="O137" s="23">
        <f t="shared" si="27"/>
        <v>0</v>
      </c>
      <c r="P137" s="23">
        <f t="shared" si="27"/>
        <v>14.8</v>
      </c>
      <c r="Q137" s="23">
        <f t="shared" si="27"/>
        <v>0</v>
      </c>
      <c r="R137" s="23">
        <f t="shared" ref="R137" si="28">SUM(G137:Q137)</f>
        <v>7139.9</v>
      </c>
      <c r="S137" s="6"/>
    </row>
    <row r="138" spans="2:19" x14ac:dyDescent="0.15">
      <c r="B138" s="48"/>
      <c r="C138" s="52"/>
      <c r="D138" s="53"/>
      <c r="E138" s="57"/>
      <c r="F138" s="58"/>
      <c r="G138" s="28">
        <f>SUM(G137,G132,G127,G122,G117,G112,G107,G102,G97,G92,G87,G82,G77,G72,G67,G62,G57,G52,G47,G42,G37,G32,G27,G22,G17,G12)</f>
        <v>0</v>
      </c>
      <c r="H138" s="23">
        <f>SUM(H137,H132,H127,H122,H117,H112,H107,H102,H97,H92,H87,H82,H77,H72,H67,H62,H57,H52,H47,H42,H37,H32,H27,H22,H17,H12)</f>
        <v>1153.3000000000002</v>
      </c>
      <c r="I138" s="23">
        <f t="shared" ref="I138:R138" si="29">SUM(I137,I132,I127,I122,I117,I112,I107,I102,I97,I92,I87,I82,I77,I72,I67,I62,I57,I52,I47,I42,I37,I32,I27,I22,I17,I12)</f>
        <v>6110.8</v>
      </c>
      <c r="J138" s="23">
        <f t="shared" si="29"/>
        <v>19230.200000000004</v>
      </c>
      <c r="K138" s="23">
        <f t="shared" si="29"/>
        <v>43778.799999999996</v>
      </c>
      <c r="L138" s="23">
        <f t="shared" si="29"/>
        <v>106534.8</v>
      </c>
      <c r="M138" s="23">
        <f t="shared" si="29"/>
        <v>66016.900000000023</v>
      </c>
      <c r="N138" s="23">
        <f t="shared" si="29"/>
        <v>37850.700000000004</v>
      </c>
      <c r="O138" s="23">
        <f t="shared" si="29"/>
        <v>3387.2000000000003</v>
      </c>
      <c r="P138" s="23">
        <f t="shared" si="29"/>
        <v>34.299999999999997</v>
      </c>
      <c r="Q138" s="23">
        <f t="shared" si="29"/>
        <v>9204.6</v>
      </c>
      <c r="R138" s="23">
        <f t="shared" si="29"/>
        <v>293301.59999999998</v>
      </c>
      <c r="S138" s="7"/>
    </row>
    <row r="139" spans="2:19" x14ac:dyDescent="0.15">
      <c r="B139" s="48"/>
      <c r="C139" s="51" t="s">
        <v>49</v>
      </c>
      <c r="D139" s="59" t="s">
        <v>42</v>
      </c>
      <c r="E139" s="50" t="s">
        <v>41</v>
      </c>
      <c r="F139" s="3" t="s">
        <v>75</v>
      </c>
      <c r="G139" s="24"/>
      <c r="H139" s="25"/>
      <c r="I139" s="25">
        <v>247.2</v>
      </c>
      <c r="J139" s="25"/>
      <c r="K139" s="25">
        <v>1891.6</v>
      </c>
      <c r="L139" s="25">
        <v>932.7</v>
      </c>
      <c r="M139" s="25">
        <v>599.20000000000005</v>
      </c>
      <c r="N139" s="25"/>
      <c r="O139" s="25"/>
      <c r="P139" s="25"/>
      <c r="Q139" s="25">
        <v>1407.8000000000002</v>
      </c>
      <c r="R139" s="25">
        <f t="shared" ref="R139:R168" si="30">SUM(G139:Q139)</f>
        <v>5078.5</v>
      </c>
      <c r="S139" s="4"/>
    </row>
    <row r="140" spans="2:19" x14ac:dyDescent="0.15">
      <c r="B140" s="48"/>
      <c r="C140" s="51"/>
      <c r="D140" s="60"/>
      <c r="E140" s="51"/>
      <c r="F140" s="5" t="s">
        <v>7</v>
      </c>
      <c r="G140" s="26"/>
      <c r="H140" s="27">
        <v>297.7</v>
      </c>
      <c r="I140" s="27">
        <v>661.80000000000007</v>
      </c>
      <c r="J140" s="27">
        <v>2754</v>
      </c>
      <c r="K140" s="27">
        <v>6289.7000000000007</v>
      </c>
      <c r="L140" s="27">
        <v>10642.300000000003</v>
      </c>
      <c r="M140" s="27">
        <v>3857.8000000000006</v>
      </c>
      <c r="N140" s="27">
        <v>2099.5</v>
      </c>
      <c r="O140" s="27"/>
      <c r="P140" s="27"/>
      <c r="Q140" s="27">
        <v>544.70000000000005</v>
      </c>
      <c r="R140" s="27">
        <f t="shared" si="30"/>
        <v>27147.500000000004</v>
      </c>
      <c r="S140" s="1"/>
    </row>
    <row r="141" spans="2:19" x14ac:dyDescent="0.15">
      <c r="B141" s="48"/>
      <c r="C141" s="51"/>
      <c r="D141" s="60"/>
      <c r="E141" s="51"/>
      <c r="F141" s="5" t="s">
        <v>8</v>
      </c>
      <c r="G141" s="26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>
        <f t="shared" si="30"/>
        <v>0</v>
      </c>
      <c r="S141" s="1"/>
    </row>
    <row r="142" spans="2:19" x14ac:dyDescent="0.15">
      <c r="B142" s="48"/>
      <c r="C142" s="51"/>
      <c r="D142" s="60"/>
      <c r="E142" s="51"/>
      <c r="F142" s="5" t="s">
        <v>76</v>
      </c>
      <c r="G142" s="26"/>
      <c r="H142" s="27">
        <v>46.8</v>
      </c>
      <c r="I142" s="27">
        <v>361.90000000000003</v>
      </c>
      <c r="J142" s="27">
        <v>455</v>
      </c>
      <c r="K142" s="27">
        <v>1156.1000000000001</v>
      </c>
      <c r="L142" s="27">
        <v>1408.3000000000004</v>
      </c>
      <c r="M142" s="27">
        <v>1031.4000000000001</v>
      </c>
      <c r="N142" s="27">
        <v>246.9</v>
      </c>
      <c r="O142" s="27"/>
      <c r="P142" s="27"/>
      <c r="Q142" s="27">
        <v>16.5</v>
      </c>
      <c r="R142" s="27">
        <f t="shared" si="30"/>
        <v>4722.8999999999996</v>
      </c>
      <c r="S142" s="1"/>
    </row>
    <row r="143" spans="2:19" x14ac:dyDescent="0.15">
      <c r="B143" s="48"/>
      <c r="C143" s="51"/>
      <c r="D143" s="61"/>
      <c r="E143" s="62" t="s">
        <v>9</v>
      </c>
      <c r="F143" s="63"/>
      <c r="G143" s="28">
        <f t="shared" ref="G143:Q143" si="31">SUM(G139:G142)</f>
        <v>0</v>
      </c>
      <c r="H143" s="23">
        <f t="shared" si="31"/>
        <v>344.5</v>
      </c>
      <c r="I143" s="23">
        <f t="shared" si="31"/>
        <v>1270.9000000000001</v>
      </c>
      <c r="J143" s="23">
        <f t="shared" si="31"/>
        <v>3209</v>
      </c>
      <c r="K143" s="23">
        <f t="shared" si="31"/>
        <v>9337.4000000000015</v>
      </c>
      <c r="L143" s="23">
        <f t="shared" si="31"/>
        <v>12983.300000000005</v>
      </c>
      <c r="M143" s="23">
        <f t="shared" si="31"/>
        <v>5488.4000000000015</v>
      </c>
      <c r="N143" s="23">
        <f t="shared" si="31"/>
        <v>2346.4</v>
      </c>
      <c r="O143" s="23">
        <f t="shared" si="31"/>
        <v>0</v>
      </c>
      <c r="P143" s="23">
        <f t="shared" si="31"/>
        <v>0</v>
      </c>
      <c r="Q143" s="23">
        <f t="shared" si="31"/>
        <v>1969.0000000000002</v>
      </c>
      <c r="R143" s="23">
        <f t="shared" si="30"/>
        <v>36948.900000000009</v>
      </c>
      <c r="S143" s="6"/>
    </row>
    <row r="144" spans="2:19" x14ac:dyDescent="0.15">
      <c r="B144" s="48"/>
      <c r="C144" s="51"/>
      <c r="D144" s="59" t="s">
        <v>43</v>
      </c>
      <c r="E144" s="50" t="s">
        <v>44</v>
      </c>
      <c r="F144" s="3" t="s">
        <v>75</v>
      </c>
      <c r="G144" s="24"/>
      <c r="H144" s="25"/>
      <c r="I144" s="25"/>
      <c r="J144" s="25">
        <v>388.6</v>
      </c>
      <c r="K144" s="25">
        <v>402.7</v>
      </c>
      <c r="L144" s="25">
        <v>599.1</v>
      </c>
      <c r="M144" s="25"/>
      <c r="N144" s="25"/>
      <c r="O144" s="25"/>
      <c r="P144" s="25"/>
      <c r="Q144" s="25">
        <v>10031.9</v>
      </c>
      <c r="R144" s="25">
        <f t="shared" si="30"/>
        <v>11422.3</v>
      </c>
      <c r="S144" s="4"/>
    </row>
    <row r="145" spans="2:19" x14ac:dyDescent="0.15">
      <c r="B145" s="48"/>
      <c r="C145" s="51"/>
      <c r="D145" s="60"/>
      <c r="E145" s="51"/>
      <c r="F145" s="5" t="s">
        <v>7</v>
      </c>
      <c r="G145" s="26"/>
      <c r="H145" s="27"/>
      <c r="I145" s="27">
        <v>738.1</v>
      </c>
      <c r="J145" s="27">
        <v>3538.3999999999992</v>
      </c>
      <c r="K145" s="27">
        <v>11907.100000000002</v>
      </c>
      <c r="L145" s="27">
        <v>19809.300000000003</v>
      </c>
      <c r="M145" s="27">
        <v>8434.2000000000007</v>
      </c>
      <c r="N145" s="27">
        <v>3820.6000000000004</v>
      </c>
      <c r="O145" s="27">
        <v>602.9</v>
      </c>
      <c r="P145" s="27"/>
      <c r="Q145" s="27">
        <v>4920.8999999999996</v>
      </c>
      <c r="R145" s="27">
        <f t="shared" si="30"/>
        <v>53771.500000000007</v>
      </c>
      <c r="S145" s="1"/>
    </row>
    <row r="146" spans="2:19" x14ac:dyDescent="0.15">
      <c r="B146" s="48"/>
      <c r="C146" s="51"/>
      <c r="D146" s="60"/>
      <c r="E146" s="51"/>
      <c r="F146" s="5" t="s">
        <v>8</v>
      </c>
      <c r="G146" s="26"/>
      <c r="H146" s="27">
        <v>326.39999999999998</v>
      </c>
      <c r="I146" s="27">
        <v>694.00000000000011</v>
      </c>
      <c r="J146" s="27">
        <v>1393.1</v>
      </c>
      <c r="K146" s="27">
        <v>6354.7</v>
      </c>
      <c r="L146" s="27">
        <v>7897.9999999999991</v>
      </c>
      <c r="M146" s="27">
        <v>5223.5000000000009</v>
      </c>
      <c r="N146" s="27">
        <v>1760.0999999999995</v>
      </c>
      <c r="O146" s="27">
        <v>293.2</v>
      </c>
      <c r="P146" s="27"/>
      <c r="Q146" s="27"/>
      <c r="R146" s="27">
        <f t="shared" si="30"/>
        <v>23943</v>
      </c>
      <c r="S146" s="1"/>
    </row>
    <row r="147" spans="2:19" x14ac:dyDescent="0.15">
      <c r="B147" s="48"/>
      <c r="C147" s="51"/>
      <c r="D147" s="60"/>
      <c r="E147" s="51"/>
      <c r="F147" s="5" t="s">
        <v>76</v>
      </c>
      <c r="G147" s="26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>
        <f t="shared" si="30"/>
        <v>0</v>
      </c>
      <c r="S147" s="1"/>
    </row>
    <row r="148" spans="2:19" x14ac:dyDescent="0.15">
      <c r="B148" s="48"/>
      <c r="C148" s="51"/>
      <c r="D148" s="61"/>
      <c r="E148" s="62" t="s">
        <v>9</v>
      </c>
      <c r="F148" s="63"/>
      <c r="G148" s="28">
        <f t="shared" ref="G148:Q148" si="32">SUM(G144:G147)</f>
        <v>0</v>
      </c>
      <c r="H148" s="23">
        <f t="shared" si="32"/>
        <v>326.39999999999998</v>
      </c>
      <c r="I148" s="23">
        <f t="shared" si="32"/>
        <v>1432.1000000000001</v>
      </c>
      <c r="J148" s="23">
        <f t="shared" si="32"/>
        <v>5320.0999999999985</v>
      </c>
      <c r="K148" s="23">
        <f t="shared" si="32"/>
        <v>18664.500000000004</v>
      </c>
      <c r="L148" s="23">
        <f t="shared" si="32"/>
        <v>28306.400000000001</v>
      </c>
      <c r="M148" s="23">
        <f t="shared" si="32"/>
        <v>13657.7</v>
      </c>
      <c r="N148" s="23">
        <f t="shared" si="32"/>
        <v>5580.7</v>
      </c>
      <c r="O148" s="23">
        <f t="shared" si="32"/>
        <v>896.09999999999991</v>
      </c>
      <c r="P148" s="23">
        <f t="shared" si="32"/>
        <v>0</v>
      </c>
      <c r="Q148" s="23">
        <f t="shared" si="32"/>
        <v>14952.8</v>
      </c>
      <c r="R148" s="23">
        <f t="shared" si="30"/>
        <v>89136.8</v>
      </c>
      <c r="S148" s="6"/>
    </row>
    <row r="149" spans="2:19" x14ac:dyDescent="0.15">
      <c r="B149" s="48"/>
      <c r="C149" s="51"/>
      <c r="D149" s="59" t="s">
        <v>45</v>
      </c>
      <c r="E149" s="50" t="s">
        <v>46</v>
      </c>
      <c r="F149" s="3" t="s">
        <v>75</v>
      </c>
      <c r="G149" s="24"/>
      <c r="H149" s="25"/>
      <c r="I149" s="25">
        <v>1176</v>
      </c>
      <c r="J149" s="25">
        <v>2129</v>
      </c>
      <c r="K149" s="25">
        <v>882</v>
      </c>
      <c r="L149" s="25">
        <v>1325</v>
      </c>
      <c r="M149" s="25"/>
      <c r="N149" s="25"/>
      <c r="O149" s="25"/>
      <c r="P149" s="25"/>
      <c r="Q149" s="25">
        <v>7723</v>
      </c>
      <c r="R149" s="25">
        <f t="shared" si="30"/>
        <v>13235</v>
      </c>
      <c r="S149" s="4"/>
    </row>
    <row r="150" spans="2:19" x14ac:dyDescent="0.15">
      <c r="B150" s="48"/>
      <c r="C150" s="51"/>
      <c r="D150" s="60"/>
      <c r="E150" s="51"/>
      <c r="F150" s="5" t="s">
        <v>7</v>
      </c>
      <c r="G150" s="26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>
        <f t="shared" si="30"/>
        <v>0</v>
      </c>
      <c r="S150" s="1"/>
    </row>
    <row r="151" spans="2:19" x14ac:dyDescent="0.15">
      <c r="B151" s="48"/>
      <c r="C151" s="51"/>
      <c r="D151" s="60"/>
      <c r="E151" s="51"/>
      <c r="F151" s="5" t="s">
        <v>8</v>
      </c>
      <c r="G151" s="26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>
        <f t="shared" si="30"/>
        <v>0</v>
      </c>
      <c r="S151" s="1"/>
    </row>
    <row r="152" spans="2:19" x14ac:dyDescent="0.15">
      <c r="B152" s="48"/>
      <c r="C152" s="51"/>
      <c r="D152" s="60"/>
      <c r="E152" s="51"/>
      <c r="F152" s="5" t="s">
        <v>76</v>
      </c>
      <c r="G152" s="26"/>
      <c r="H152" s="27">
        <v>315</v>
      </c>
      <c r="I152" s="27">
        <v>6712</v>
      </c>
      <c r="J152" s="27">
        <v>9312</v>
      </c>
      <c r="K152" s="27">
        <v>32346</v>
      </c>
      <c r="L152" s="27">
        <v>20178</v>
      </c>
      <c r="M152" s="27">
        <v>24189</v>
      </c>
      <c r="N152" s="27">
        <v>7504</v>
      </c>
      <c r="O152" s="27"/>
      <c r="P152" s="27"/>
      <c r="Q152" s="27">
        <v>2883</v>
      </c>
      <c r="R152" s="27">
        <f t="shared" si="30"/>
        <v>103439</v>
      </c>
      <c r="S152" s="1"/>
    </row>
    <row r="153" spans="2:19" x14ac:dyDescent="0.15">
      <c r="B153" s="48"/>
      <c r="C153" s="51"/>
      <c r="D153" s="61"/>
      <c r="E153" s="62" t="s">
        <v>9</v>
      </c>
      <c r="F153" s="63"/>
      <c r="G153" s="28">
        <f t="shared" ref="G153:Q153" si="33">SUM(G149:G152)</f>
        <v>0</v>
      </c>
      <c r="H153" s="23">
        <f t="shared" si="33"/>
        <v>315</v>
      </c>
      <c r="I153" s="23">
        <f t="shared" si="33"/>
        <v>7888</v>
      </c>
      <c r="J153" s="23">
        <f t="shared" si="33"/>
        <v>11441</v>
      </c>
      <c r="K153" s="23">
        <f t="shared" si="33"/>
        <v>33228</v>
      </c>
      <c r="L153" s="23">
        <f t="shared" si="33"/>
        <v>21503</v>
      </c>
      <c r="M153" s="23">
        <f t="shared" si="33"/>
        <v>24189</v>
      </c>
      <c r="N153" s="23">
        <f t="shared" si="33"/>
        <v>7504</v>
      </c>
      <c r="O153" s="23">
        <f t="shared" si="33"/>
        <v>0</v>
      </c>
      <c r="P153" s="23">
        <f t="shared" si="33"/>
        <v>0</v>
      </c>
      <c r="Q153" s="23">
        <f t="shared" si="33"/>
        <v>10606</v>
      </c>
      <c r="R153" s="23">
        <f t="shared" si="30"/>
        <v>116674</v>
      </c>
      <c r="S153" s="6"/>
    </row>
    <row r="154" spans="2:19" x14ac:dyDescent="0.15">
      <c r="B154" s="48"/>
      <c r="C154" s="51"/>
      <c r="D154" s="59" t="s">
        <v>47</v>
      </c>
      <c r="E154" s="50" t="s">
        <v>48</v>
      </c>
      <c r="F154" s="3" t="s">
        <v>75</v>
      </c>
      <c r="G154" s="24"/>
      <c r="H154" s="25">
        <v>176</v>
      </c>
      <c r="I154" s="25">
        <v>204</v>
      </c>
      <c r="J154" s="25">
        <v>2307</v>
      </c>
      <c r="K154" s="25">
        <v>7598</v>
      </c>
      <c r="L154" s="25">
        <v>6810</v>
      </c>
      <c r="M154" s="25">
        <v>1382</v>
      </c>
      <c r="N154" s="25">
        <v>1715</v>
      </c>
      <c r="O154" s="25"/>
      <c r="P154" s="25"/>
      <c r="Q154" s="25"/>
      <c r="R154" s="25">
        <f t="shared" si="30"/>
        <v>20192</v>
      </c>
      <c r="S154" s="4"/>
    </row>
    <row r="155" spans="2:19" x14ac:dyDescent="0.15">
      <c r="B155" s="48"/>
      <c r="C155" s="51"/>
      <c r="D155" s="60"/>
      <c r="E155" s="51"/>
      <c r="F155" s="5" t="s">
        <v>7</v>
      </c>
      <c r="G155" s="26"/>
      <c r="H155" s="27"/>
      <c r="I155" s="27"/>
      <c r="J155" s="27"/>
      <c r="K155" s="27">
        <v>191.3</v>
      </c>
      <c r="L155" s="27"/>
      <c r="M155" s="27"/>
      <c r="N155" s="27"/>
      <c r="O155" s="27"/>
      <c r="P155" s="27"/>
      <c r="Q155" s="27">
        <v>620</v>
      </c>
      <c r="R155" s="27">
        <f t="shared" si="30"/>
        <v>811.3</v>
      </c>
      <c r="S155" s="1"/>
    </row>
    <row r="156" spans="2:19" x14ac:dyDescent="0.15">
      <c r="B156" s="48"/>
      <c r="C156" s="51"/>
      <c r="D156" s="60"/>
      <c r="E156" s="51"/>
      <c r="F156" s="5" t="s">
        <v>8</v>
      </c>
      <c r="G156" s="26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>
        <f t="shared" si="30"/>
        <v>0</v>
      </c>
      <c r="S156" s="1"/>
    </row>
    <row r="157" spans="2:19" x14ac:dyDescent="0.15">
      <c r="B157" s="48"/>
      <c r="C157" s="51"/>
      <c r="D157" s="60"/>
      <c r="E157" s="51"/>
      <c r="F157" s="5" t="s">
        <v>76</v>
      </c>
      <c r="G157" s="26"/>
      <c r="H157" s="27"/>
      <c r="I157" s="27">
        <v>262</v>
      </c>
      <c r="J157" s="27">
        <v>1222</v>
      </c>
      <c r="K157" s="27">
        <v>4940</v>
      </c>
      <c r="L157" s="27">
        <v>7727</v>
      </c>
      <c r="M157" s="27">
        <v>1589</v>
      </c>
      <c r="N157" s="27">
        <v>2102</v>
      </c>
      <c r="O157" s="27"/>
      <c r="P157" s="27"/>
      <c r="Q157" s="27"/>
      <c r="R157" s="27">
        <f t="shared" si="30"/>
        <v>17842</v>
      </c>
      <c r="S157" s="1"/>
    </row>
    <row r="158" spans="2:19" x14ac:dyDescent="0.15">
      <c r="B158" s="48"/>
      <c r="C158" s="52"/>
      <c r="D158" s="61"/>
      <c r="E158" s="62" t="s">
        <v>9</v>
      </c>
      <c r="F158" s="63"/>
      <c r="G158" s="28">
        <f t="shared" ref="G158:Q158" si="34">SUM(G154:G157)</f>
        <v>0</v>
      </c>
      <c r="H158" s="23">
        <f t="shared" si="34"/>
        <v>176</v>
      </c>
      <c r="I158" s="23">
        <f t="shared" si="34"/>
        <v>466</v>
      </c>
      <c r="J158" s="23">
        <f t="shared" si="34"/>
        <v>3529</v>
      </c>
      <c r="K158" s="23">
        <f t="shared" si="34"/>
        <v>12729.3</v>
      </c>
      <c r="L158" s="23">
        <f t="shared" si="34"/>
        <v>14537</v>
      </c>
      <c r="M158" s="23">
        <f t="shared" si="34"/>
        <v>2971</v>
      </c>
      <c r="N158" s="23">
        <f t="shared" si="34"/>
        <v>3817</v>
      </c>
      <c r="O158" s="23">
        <f t="shared" si="34"/>
        <v>0</v>
      </c>
      <c r="P158" s="23">
        <f t="shared" si="34"/>
        <v>0</v>
      </c>
      <c r="Q158" s="23">
        <f t="shared" si="34"/>
        <v>620</v>
      </c>
      <c r="R158" s="23">
        <f t="shared" si="30"/>
        <v>38845.300000000003</v>
      </c>
      <c r="S158" s="6"/>
    </row>
    <row r="159" spans="2:19" ht="17.25" customHeight="1" x14ac:dyDescent="0.15">
      <c r="B159" s="48"/>
      <c r="C159" s="59" t="s">
        <v>54</v>
      </c>
      <c r="D159" s="64" t="s">
        <v>51</v>
      </c>
      <c r="E159" s="50" t="s">
        <v>50</v>
      </c>
      <c r="F159" s="3" t="s">
        <v>75</v>
      </c>
      <c r="G159" s="24"/>
      <c r="H159" s="25"/>
      <c r="I159" s="25"/>
      <c r="J159" s="25"/>
      <c r="K159" s="25"/>
      <c r="L159" s="29">
        <v>207</v>
      </c>
      <c r="M159" s="25"/>
      <c r="N159" s="25"/>
      <c r="O159" s="25"/>
      <c r="P159" s="25"/>
      <c r="Q159" s="25"/>
      <c r="R159" s="25">
        <f t="shared" si="30"/>
        <v>207</v>
      </c>
      <c r="S159" s="4"/>
    </row>
    <row r="160" spans="2:19" x14ac:dyDescent="0.15">
      <c r="B160" s="48"/>
      <c r="C160" s="60"/>
      <c r="D160" s="65"/>
      <c r="E160" s="51"/>
      <c r="F160" s="5" t="s">
        <v>7</v>
      </c>
      <c r="G160" s="26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>
        <f t="shared" si="30"/>
        <v>0</v>
      </c>
      <c r="S160" s="1"/>
    </row>
    <row r="161" spans="2:19" x14ac:dyDescent="0.15">
      <c r="B161" s="48"/>
      <c r="C161" s="60"/>
      <c r="D161" s="65"/>
      <c r="E161" s="51"/>
      <c r="F161" s="5" t="s">
        <v>8</v>
      </c>
      <c r="G161" s="26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>
        <f t="shared" si="30"/>
        <v>0</v>
      </c>
      <c r="S161" s="1"/>
    </row>
    <row r="162" spans="2:19" x14ac:dyDescent="0.15">
      <c r="B162" s="48"/>
      <c r="C162" s="60"/>
      <c r="D162" s="65"/>
      <c r="E162" s="51"/>
      <c r="F162" s="5" t="s">
        <v>76</v>
      </c>
      <c r="G162" s="26"/>
      <c r="H162" s="27">
        <v>2279</v>
      </c>
      <c r="I162" s="27">
        <v>11247.300000000001</v>
      </c>
      <c r="J162" s="27">
        <v>28027.199999999997</v>
      </c>
      <c r="K162" s="27">
        <v>99664.9</v>
      </c>
      <c r="L162" s="27">
        <v>172818.20000000004</v>
      </c>
      <c r="M162" s="27">
        <v>103907.30000000002</v>
      </c>
      <c r="N162" s="27">
        <v>81596.899999999994</v>
      </c>
      <c r="O162" s="27">
        <v>5203.9999999999991</v>
      </c>
      <c r="P162" s="27">
        <v>188</v>
      </c>
      <c r="Q162" s="27">
        <v>9014.2000000000007</v>
      </c>
      <c r="R162" s="27">
        <f t="shared" si="30"/>
        <v>513947.00000000006</v>
      </c>
      <c r="S162" s="1"/>
    </row>
    <row r="163" spans="2:19" x14ac:dyDescent="0.15">
      <c r="B163" s="48"/>
      <c r="C163" s="61"/>
      <c r="D163" s="62" t="s">
        <v>9</v>
      </c>
      <c r="E163" s="62"/>
      <c r="F163" s="63"/>
      <c r="G163" s="28">
        <f t="shared" ref="G163:Q163" si="35">SUM(G159:G162)</f>
        <v>0</v>
      </c>
      <c r="H163" s="23">
        <f t="shared" si="35"/>
        <v>2279</v>
      </c>
      <c r="I163" s="23">
        <f t="shared" si="35"/>
        <v>11247.300000000001</v>
      </c>
      <c r="J163" s="23">
        <f t="shared" si="35"/>
        <v>28027.199999999997</v>
      </c>
      <c r="K163" s="23">
        <f t="shared" si="35"/>
        <v>99664.9</v>
      </c>
      <c r="L163" s="23">
        <f t="shared" si="35"/>
        <v>173025.20000000004</v>
      </c>
      <c r="M163" s="23">
        <f t="shared" si="35"/>
        <v>103907.30000000002</v>
      </c>
      <c r="N163" s="23">
        <f t="shared" si="35"/>
        <v>81596.899999999994</v>
      </c>
      <c r="O163" s="23">
        <f t="shared" si="35"/>
        <v>5203.9999999999991</v>
      </c>
      <c r="P163" s="23">
        <f t="shared" si="35"/>
        <v>188</v>
      </c>
      <c r="Q163" s="23">
        <f t="shared" si="35"/>
        <v>9014.2000000000007</v>
      </c>
      <c r="R163" s="23">
        <f t="shared" si="30"/>
        <v>514154.00000000006</v>
      </c>
      <c r="S163" s="6"/>
    </row>
    <row r="164" spans="2:19" ht="17.25" customHeight="1" x14ac:dyDescent="0.15">
      <c r="B164" s="48"/>
      <c r="C164" s="59" t="s">
        <v>55</v>
      </c>
      <c r="D164" s="66" t="s">
        <v>52</v>
      </c>
      <c r="E164" s="50" t="s">
        <v>53</v>
      </c>
      <c r="F164" s="3" t="s">
        <v>75</v>
      </c>
      <c r="G164" s="24"/>
      <c r="H164" s="25"/>
      <c r="I164" s="25">
        <v>143</v>
      </c>
      <c r="J164" s="25">
        <v>658</v>
      </c>
      <c r="K164" s="25">
        <v>4840</v>
      </c>
      <c r="L164" s="25">
        <v>1964</v>
      </c>
      <c r="M164" s="25">
        <v>27</v>
      </c>
      <c r="N164" s="25">
        <v>369</v>
      </c>
      <c r="O164" s="25"/>
      <c r="P164" s="25"/>
      <c r="Q164" s="25">
        <v>1095</v>
      </c>
      <c r="R164" s="25">
        <f t="shared" si="30"/>
        <v>9096</v>
      </c>
      <c r="S164" s="4"/>
    </row>
    <row r="165" spans="2:19" x14ac:dyDescent="0.15">
      <c r="B165" s="48"/>
      <c r="C165" s="60"/>
      <c r="D165" s="67"/>
      <c r="E165" s="51"/>
      <c r="F165" s="5" t="s">
        <v>7</v>
      </c>
      <c r="G165" s="26"/>
      <c r="H165" s="27">
        <v>293</v>
      </c>
      <c r="I165" s="27">
        <v>2787</v>
      </c>
      <c r="J165" s="27">
        <v>6787</v>
      </c>
      <c r="K165" s="27">
        <v>14420</v>
      </c>
      <c r="L165" s="27">
        <v>27275</v>
      </c>
      <c r="M165" s="27">
        <v>13719</v>
      </c>
      <c r="N165" s="27">
        <v>6953</v>
      </c>
      <c r="O165" s="27"/>
      <c r="P165" s="27"/>
      <c r="Q165" s="27">
        <v>2275</v>
      </c>
      <c r="R165" s="27">
        <f t="shared" si="30"/>
        <v>74509</v>
      </c>
      <c r="S165" s="1"/>
    </row>
    <row r="166" spans="2:19" x14ac:dyDescent="0.15">
      <c r="B166" s="48"/>
      <c r="C166" s="60"/>
      <c r="D166" s="67"/>
      <c r="E166" s="51"/>
      <c r="F166" s="5" t="s">
        <v>8</v>
      </c>
      <c r="G166" s="26"/>
      <c r="H166" s="27">
        <v>333</v>
      </c>
      <c r="I166" s="27">
        <v>1303</v>
      </c>
      <c r="J166" s="27">
        <v>2973</v>
      </c>
      <c r="K166" s="27">
        <v>4791</v>
      </c>
      <c r="L166" s="27">
        <v>11798</v>
      </c>
      <c r="M166" s="27">
        <v>6209</v>
      </c>
      <c r="N166" s="27">
        <v>3619</v>
      </c>
      <c r="O166" s="27">
        <v>262</v>
      </c>
      <c r="P166" s="27">
        <v>51</v>
      </c>
      <c r="Q166" s="27">
        <v>36</v>
      </c>
      <c r="R166" s="27">
        <f t="shared" si="30"/>
        <v>31375</v>
      </c>
      <c r="S166" s="1"/>
    </row>
    <row r="167" spans="2:19" x14ac:dyDescent="0.15">
      <c r="B167" s="48"/>
      <c r="C167" s="60"/>
      <c r="D167" s="67"/>
      <c r="E167" s="51"/>
      <c r="F167" s="5" t="s">
        <v>76</v>
      </c>
      <c r="G167" s="26"/>
      <c r="H167" s="27"/>
      <c r="I167" s="27"/>
      <c r="J167" s="27"/>
      <c r="K167" s="27"/>
      <c r="L167" s="27">
        <v>325</v>
      </c>
      <c r="M167" s="27"/>
      <c r="N167" s="27"/>
      <c r="O167" s="27"/>
      <c r="P167" s="27"/>
      <c r="Q167" s="27"/>
      <c r="R167" s="27">
        <f t="shared" si="30"/>
        <v>325</v>
      </c>
      <c r="S167" s="1"/>
    </row>
    <row r="168" spans="2:19" x14ac:dyDescent="0.15">
      <c r="B168" s="48"/>
      <c r="C168" s="61"/>
      <c r="D168" s="62" t="s">
        <v>9</v>
      </c>
      <c r="E168" s="62"/>
      <c r="F168" s="63"/>
      <c r="G168" s="23">
        <f t="shared" ref="G168" si="36">SUM(G164:G167)</f>
        <v>0</v>
      </c>
      <c r="H168" s="23">
        <f t="shared" ref="H168:Q168" si="37">SUM(H164:H167)</f>
        <v>626</v>
      </c>
      <c r="I168" s="23">
        <f t="shared" si="37"/>
        <v>4233</v>
      </c>
      <c r="J168" s="23">
        <f t="shared" si="37"/>
        <v>10418</v>
      </c>
      <c r="K168" s="23">
        <f t="shared" si="37"/>
        <v>24051</v>
      </c>
      <c r="L168" s="23">
        <f t="shared" si="37"/>
        <v>41362</v>
      </c>
      <c r="M168" s="23">
        <f t="shared" si="37"/>
        <v>19955</v>
      </c>
      <c r="N168" s="23">
        <f t="shared" si="37"/>
        <v>10941</v>
      </c>
      <c r="O168" s="23">
        <f t="shared" si="37"/>
        <v>262</v>
      </c>
      <c r="P168" s="23">
        <f t="shared" si="37"/>
        <v>51</v>
      </c>
      <c r="Q168" s="23">
        <f t="shared" si="37"/>
        <v>3406</v>
      </c>
      <c r="R168" s="23">
        <f t="shared" si="30"/>
        <v>115305</v>
      </c>
      <c r="S168" s="6"/>
    </row>
    <row r="169" spans="2:19" x14ac:dyDescent="0.15">
      <c r="B169" s="48"/>
      <c r="C169" s="68" t="s">
        <v>56</v>
      </c>
      <c r="D169" s="69"/>
      <c r="E169" s="69"/>
      <c r="F169" s="3" t="s">
        <v>75</v>
      </c>
      <c r="G169" s="25">
        <f t="shared" ref="G169:H172" si="38">SUM(G8,G13,G18,G23,G28,G33,G38,G43,G48,G53,G58,G63,G68,G73,G78,G83,G88,G93,G98,G103,G108,G113,G118,G123,G128,G133,G139,G144,G149,G154,G159,G164)</f>
        <v>0</v>
      </c>
      <c r="H169" s="25">
        <f t="shared" si="38"/>
        <v>176</v>
      </c>
      <c r="I169" s="25">
        <f t="shared" ref="I169:R169" si="39">SUM(I8,I13,I18,I23,I28,I33,I38,I43,I48,I53,I58,I63,I68,I73,I78,I83,I88,I93,I98,I103,I108,I113,I118,I123,I128,I133,I139,I144,I149,I154,I159,I164)</f>
        <v>2113.6999999999998</v>
      </c>
      <c r="J169" s="25">
        <f t="shared" si="39"/>
        <v>7396.1</v>
      </c>
      <c r="K169" s="25">
        <f t="shared" si="39"/>
        <v>16616.7</v>
      </c>
      <c r="L169" s="25">
        <f t="shared" si="39"/>
        <v>12978.8</v>
      </c>
      <c r="M169" s="25">
        <f t="shared" si="39"/>
        <v>3213.3</v>
      </c>
      <c r="N169" s="25">
        <f t="shared" si="39"/>
        <v>2464.9</v>
      </c>
      <c r="O169" s="25">
        <f t="shared" si="39"/>
        <v>0</v>
      </c>
      <c r="P169" s="25">
        <f t="shared" si="39"/>
        <v>0</v>
      </c>
      <c r="Q169" s="25">
        <f t="shared" si="39"/>
        <v>20257.7</v>
      </c>
      <c r="R169" s="25">
        <f t="shared" si="39"/>
        <v>65217.2</v>
      </c>
      <c r="S169" s="8"/>
    </row>
    <row r="170" spans="2:19" x14ac:dyDescent="0.15">
      <c r="B170" s="48"/>
      <c r="C170" s="70"/>
      <c r="D170" s="71"/>
      <c r="E170" s="71"/>
      <c r="F170" s="5" t="s">
        <v>7</v>
      </c>
      <c r="G170" s="27">
        <f t="shared" si="38"/>
        <v>0</v>
      </c>
      <c r="H170" s="27">
        <f t="shared" si="38"/>
        <v>976.3</v>
      </c>
      <c r="I170" s="27">
        <f t="shared" ref="I170:R170" si="40">SUM(I9,I14,I19,I24,I29,I34,I39,I44,I49,I54,I59,I64,I69,I74,I79,I84,I89,I94,I99,I104,I109,I114,I119,I124,I129,I134,I140,I145,I150,I155,I160,I165)</f>
        <v>6355.7000000000007</v>
      </c>
      <c r="J170" s="27">
        <f t="shared" si="40"/>
        <v>19621.900000000001</v>
      </c>
      <c r="K170" s="27">
        <f t="shared" si="40"/>
        <v>45993.9</v>
      </c>
      <c r="L170" s="27">
        <f t="shared" si="40"/>
        <v>96103.1</v>
      </c>
      <c r="M170" s="27">
        <f t="shared" si="40"/>
        <v>48085</v>
      </c>
      <c r="N170" s="27">
        <f t="shared" si="40"/>
        <v>22111.5</v>
      </c>
      <c r="O170" s="27">
        <f t="shared" si="40"/>
        <v>1148.5999999999999</v>
      </c>
      <c r="P170" s="27">
        <f t="shared" si="40"/>
        <v>0</v>
      </c>
      <c r="Q170" s="27">
        <f t="shared" si="40"/>
        <v>17035.099999999999</v>
      </c>
      <c r="R170" s="27">
        <f t="shared" si="40"/>
        <v>257431.09999999998</v>
      </c>
      <c r="S170" s="9"/>
    </row>
    <row r="171" spans="2:19" x14ac:dyDescent="0.15">
      <c r="B171" s="48"/>
      <c r="C171" s="70"/>
      <c r="D171" s="71"/>
      <c r="E171" s="71"/>
      <c r="F171" s="5" t="s">
        <v>8</v>
      </c>
      <c r="G171" s="27">
        <f t="shared" si="38"/>
        <v>0</v>
      </c>
      <c r="H171" s="27">
        <f t="shared" si="38"/>
        <v>1427.1</v>
      </c>
      <c r="I171" s="27">
        <f t="shared" ref="I171:R171" si="41">SUM(I10,I15,I20,I25,I30,I35,I40,I45,I50,I55,I60,I65,I70,I75,I80,I85,I90,I95,I100,I105,I110,I115,I120,I125,I130,I135,I141,I146,I151,I156,I161,I166)</f>
        <v>5243.1</v>
      </c>
      <c r="J171" s="27">
        <f t="shared" si="41"/>
        <v>12956.4</v>
      </c>
      <c r="K171" s="27">
        <f t="shared" si="41"/>
        <v>35624.300000000003</v>
      </c>
      <c r="L171" s="27">
        <f t="shared" si="41"/>
        <v>77403.100000000006</v>
      </c>
      <c r="M171" s="27">
        <f t="shared" si="41"/>
        <v>51065.099999999991</v>
      </c>
      <c r="N171" s="27">
        <f t="shared" si="41"/>
        <v>30957.4</v>
      </c>
      <c r="O171" s="27">
        <f t="shared" si="41"/>
        <v>3259.2999999999997</v>
      </c>
      <c r="P171" s="27">
        <f t="shared" si="41"/>
        <v>85.3</v>
      </c>
      <c r="Q171" s="27">
        <f t="shared" si="41"/>
        <v>286.09999999999997</v>
      </c>
      <c r="R171" s="27">
        <f t="shared" si="41"/>
        <v>218307.19999999998</v>
      </c>
      <c r="S171" s="9"/>
    </row>
    <row r="172" spans="2:19" x14ac:dyDescent="0.15">
      <c r="B172" s="48"/>
      <c r="C172" s="70"/>
      <c r="D172" s="71"/>
      <c r="E172" s="71"/>
      <c r="F172" s="5" t="s">
        <v>76</v>
      </c>
      <c r="G172" s="27">
        <f t="shared" si="38"/>
        <v>0</v>
      </c>
      <c r="H172" s="27">
        <f t="shared" si="38"/>
        <v>2640.8</v>
      </c>
      <c r="I172" s="27">
        <f t="shared" ref="I172:R172" si="42">SUM(I11,I16,I21,I26,I31,I36,I41,I46,I51,I56,I61,I66,I71,I76,I81,I86,I91,I96,I101,I106,I111,I116,I121,I126,I131,I136,I142,I147,I152,I157,I162,I167)</f>
        <v>18935.600000000002</v>
      </c>
      <c r="J172" s="27">
        <f t="shared" si="42"/>
        <v>41200.1</v>
      </c>
      <c r="K172" s="27">
        <f t="shared" si="42"/>
        <v>143219</v>
      </c>
      <c r="L172" s="27">
        <f t="shared" si="42"/>
        <v>211766.70000000004</v>
      </c>
      <c r="M172" s="27">
        <f t="shared" si="42"/>
        <v>133821.90000000002</v>
      </c>
      <c r="N172" s="27">
        <f t="shared" si="42"/>
        <v>94102.9</v>
      </c>
      <c r="O172" s="27">
        <f t="shared" si="42"/>
        <v>5341.3999999999987</v>
      </c>
      <c r="P172" s="27">
        <f t="shared" si="42"/>
        <v>188</v>
      </c>
      <c r="Q172" s="27">
        <f t="shared" si="42"/>
        <v>12193.7</v>
      </c>
      <c r="R172" s="27">
        <f t="shared" si="42"/>
        <v>663410.10000000009</v>
      </c>
      <c r="S172" s="9"/>
    </row>
    <row r="173" spans="2:19" x14ac:dyDescent="0.15">
      <c r="B173" s="48"/>
      <c r="C173" s="72"/>
      <c r="D173" s="73"/>
      <c r="E173" s="73"/>
      <c r="F173" s="14"/>
      <c r="G173" s="23">
        <f t="shared" ref="G173" si="43">SUM(G169:G172)</f>
        <v>0</v>
      </c>
      <c r="H173" s="23">
        <f t="shared" ref="H173:R173" si="44">SUM(H169:H172)</f>
        <v>5220.2</v>
      </c>
      <c r="I173" s="23">
        <f t="shared" si="44"/>
        <v>32648.100000000006</v>
      </c>
      <c r="J173" s="23">
        <f t="shared" si="44"/>
        <v>81174.5</v>
      </c>
      <c r="K173" s="23">
        <f t="shared" si="44"/>
        <v>241453.90000000002</v>
      </c>
      <c r="L173" s="23">
        <f t="shared" si="44"/>
        <v>398251.70000000007</v>
      </c>
      <c r="M173" s="23">
        <f t="shared" si="44"/>
        <v>236185.30000000002</v>
      </c>
      <c r="N173" s="23">
        <f t="shared" si="44"/>
        <v>149636.70000000001</v>
      </c>
      <c r="O173" s="23">
        <f t="shared" si="44"/>
        <v>9749.2999999999993</v>
      </c>
      <c r="P173" s="23">
        <f t="shared" ref="P173" si="45">SUM(P169:P172)</f>
        <v>273.3</v>
      </c>
      <c r="Q173" s="23">
        <f t="shared" si="44"/>
        <v>49772.600000000006</v>
      </c>
      <c r="R173" s="23">
        <f t="shared" si="44"/>
        <v>1204365.6000000001</v>
      </c>
      <c r="S173" s="7"/>
    </row>
    <row r="174" spans="2:19" x14ac:dyDescent="0.15">
      <c r="B174" s="48"/>
      <c r="C174" s="58" t="s">
        <v>57</v>
      </c>
      <c r="D174" s="58"/>
      <c r="E174" s="58"/>
      <c r="F174" s="58"/>
      <c r="G174" s="10">
        <f>SUM(G12,G17,G22,G27,G32,G37,G42,G47,G52)</f>
        <v>0</v>
      </c>
      <c r="H174" s="30">
        <f>SUM(H12,H17,H22,H27,H32,H37,H42,H47,H52)</f>
        <v>65</v>
      </c>
      <c r="I174" s="30">
        <f t="shared" ref="I174:R174" si="46">SUM(I12,I17,I22,I27,I32,I37,I42,I47,I52)</f>
        <v>1690.8999999999999</v>
      </c>
      <c r="J174" s="30">
        <f t="shared" si="46"/>
        <v>8458</v>
      </c>
      <c r="K174" s="30">
        <f t="shared" si="46"/>
        <v>13551.500000000004</v>
      </c>
      <c r="L174" s="30">
        <f t="shared" si="46"/>
        <v>37112.599999999991</v>
      </c>
      <c r="M174" s="30">
        <f t="shared" si="46"/>
        <v>19522.900000000001</v>
      </c>
      <c r="N174" s="30">
        <f t="shared" si="46"/>
        <v>10722.8</v>
      </c>
      <c r="O174" s="30">
        <f t="shared" si="46"/>
        <v>921.4</v>
      </c>
      <c r="P174" s="30">
        <f>SUM(P12,P17,P22,P27,P32,P37,P42,P47,P52)</f>
        <v>0</v>
      </c>
      <c r="Q174" s="30">
        <f t="shared" si="46"/>
        <v>1644.6</v>
      </c>
      <c r="R174" s="30">
        <f t="shared" si="46"/>
        <v>93689.7</v>
      </c>
      <c r="S174" s="11"/>
    </row>
    <row r="175" spans="2:19" x14ac:dyDescent="0.15">
      <c r="B175" s="48"/>
      <c r="C175" s="58"/>
      <c r="D175" s="58"/>
      <c r="E175" s="58"/>
      <c r="F175" s="58"/>
      <c r="G175" s="12">
        <f t="shared" ref="G175:L175" si="47">ROUND(G174/$R$174,3)</f>
        <v>0</v>
      </c>
      <c r="H175" s="12">
        <f t="shared" si="47"/>
        <v>1E-3</v>
      </c>
      <c r="I175" s="12">
        <f t="shared" si="47"/>
        <v>1.7999999999999999E-2</v>
      </c>
      <c r="J175" s="12">
        <f t="shared" si="47"/>
        <v>0.09</v>
      </c>
      <c r="K175" s="12">
        <f t="shared" si="47"/>
        <v>0.14499999999999999</v>
      </c>
      <c r="L175" s="12">
        <f t="shared" si="47"/>
        <v>0.39600000000000002</v>
      </c>
      <c r="M175" s="12">
        <f t="shared" ref="M175:N175" si="48">ROUND(M174/$R$174,3)</f>
        <v>0.20799999999999999</v>
      </c>
      <c r="N175" s="12">
        <f t="shared" si="48"/>
        <v>0.114</v>
      </c>
      <c r="O175" s="12">
        <f>ROUND(O174/$R$174,3)</f>
        <v>0.01</v>
      </c>
      <c r="P175" s="12">
        <f>ROUND(P174/$R$174,4)</f>
        <v>0</v>
      </c>
      <c r="Q175" s="12">
        <f>ROUND(Q174/$R$174,3)</f>
        <v>1.7999999999999999E-2</v>
      </c>
      <c r="R175" s="12">
        <f>ROUND(R174/$R$174,3)</f>
        <v>1</v>
      </c>
      <c r="S175" s="13"/>
    </row>
    <row r="176" spans="2:19" x14ac:dyDescent="0.15">
      <c r="B176" s="48"/>
      <c r="C176" s="58" t="s">
        <v>59</v>
      </c>
      <c r="D176" s="58"/>
      <c r="E176" s="58"/>
      <c r="F176" s="58"/>
      <c r="G176" s="10">
        <f>SUM(G57,G62,G67,G72,G77,G82,G87,G92,G97,G102)</f>
        <v>0</v>
      </c>
      <c r="H176" s="30">
        <f>SUM(H57,H62,H67,H72,H77,H82,H87,H92,H97,H102)</f>
        <v>508.1</v>
      </c>
      <c r="I176" s="30">
        <f t="shared" ref="I176:R176" si="49">SUM(I57,I62,I67,I72,I77,I82,I87,I92,I97,I102)</f>
        <v>1789.1</v>
      </c>
      <c r="J176" s="30">
        <f t="shared" si="49"/>
        <v>3199.7</v>
      </c>
      <c r="K176" s="30">
        <f t="shared" si="49"/>
        <v>9642</v>
      </c>
      <c r="L176" s="30">
        <f t="shared" si="49"/>
        <v>24514.599999999995</v>
      </c>
      <c r="M176" s="30">
        <f t="shared" si="49"/>
        <v>14789.799999999996</v>
      </c>
      <c r="N176" s="30">
        <f t="shared" si="49"/>
        <v>10128.400000000001</v>
      </c>
      <c r="O176" s="30">
        <f t="shared" si="49"/>
        <v>1034.5</v>
      </c>
      <c r="P176" s="30">
        <f t="shared" ref="P176" si="50">SUM(P57,P62,P67,P72,P77,P82,P87,P92,P97,P102)</f>
        <v>0</v>
      </c>
      <c r="Q176" s="30">
        <f t="shared" si="49"/>
        <v>2945.1</v>
      </c>
      <c r="R176" s="30">
        <f t="shared" si="49"/>
        <v>68551.299999999988</v>
      </c>
      <c r="S176" s="11"/>
    </row>
    <row r="177" spans="2:19" x14ac:dyDescent="0.15">
      <c r="B177" s="48"/>
      <c r="C177" s="58"/>
      <c r="D177" s="58"/>
      <c r="E177" s="58"/>
      <c r="F177" s="58"/>
      <c r="G177" s="12">
        <f t="shared" ref="G177:L177" si="51">ROUND(G176/$R$176,3)</f>
        <v>0</v>
      </c>
      <c r="H177" s="12">
        <f t="shared" si="51"/>
        <v>7.0000000000000001E-3</v>
      </c>
      <c r="I177" s="12">
        <f t="shared" si="51"/>
        <v>2.5999999999999999E-2</v>
      </c>
      <c r="J177" s="12">
        <f t="shared" si="51"/>
        <v>4.7E-2</v>
      </c>
      <c r="K177" s="12">
        <f t="shared" si="51"/>
        <v>0.14099999999999999</v>
      </c>
      <c r="L177" s="12">
        <f t="shared" si="51"/>
        <v>0.35799999999999998</v>
      </c>
      <c r="M177" s="12">
        <f t="shared" ref="M177:O177" si="52">ROUND(M176/$R$176,3)</f>
        <v>0.216</v>
      </c>
      <c r="N177" s="12">
        <f t="shared" si="52"/>
        <v>0.14799999999999999</v>
      </c>
      <c r="O177" s="12">
        <f t="shared" si="52"/>
        <v>1.4999999999999999E-2</v>
      </c>
      <c r="P177" s="12">
        <f>ROUND(P176/$R$176,4)</f>
        <v>0</v>
      </c>
      <c r="Q177" s="12">
        <f>ROUND(Q176/$R$176,3)</f>
        <v>4.2999999999999997E-2</v>
      </c>
      <c r="R177" s="12">
        <f>ROUND(R176/$R$176,3)</f>
        <v>1</v>
      </c>
      <c r="S177" s="13"/>
    </row>
    <row r="178" spans="2:19" x14ac:dyDescent="0.15">
      <c r="B178" s="48"/>
      <c r="C178" s="58" t="s">
        <v>58</v>
      </c>
      <c r="D178" s="58"/>
      <c r="E178" s="58"/>
      <c r="F178" s="58"/>
      <c r="G178" s="10">
        <f>SUM(G107,G112,G117,G122,G127,G132,G137)</f>
        <v>0</v>
      </c>
      <c r="H178" s="30">
        <f>SUM(H107,H112,H117,H122,H127,H132,H137)</f>
        <v>580.20000000000005</v>
      </c>
      <c r="I178" s="30">
        <f t="shared" ref="I178:R178" si="53">SUM(I107,I112,I117,I122,I127,I132,I137)</f>
        <v>2630.7999999999997</v>
      </c>
      <c r="J178" s="30">
        <f t="shared" si="53"/>
        <v>7572.5000000000009</v>
      </c>
      <c r="K178" s="30">
        <f t="shared" si="53"/>
        <v>20585.299999999996</v>
      </c>
      <c r="L178" s="30">
        <f t="shared" si="53"/>
        <v>44907.600000000006</v>
      </c>
      <c r="M178" s="30">
        <f t="shared" si="53"/>
        <v>31704.200000000004</v>
      </c>
      <c r="N178" s="30">
        <f t="shared" si="53"/>
        <v>16999.5</v>
      </c>
      <c r="O178" s="30">
        <f t="shared" si="53"/>
        <v>1431.3</v>
      </c>
      <c r="P178" s="30">
        <f>SUM(P107,P112,P117,P122,P127,P132,P137)</f>
        <v>34.299999999999997</v>
      </c>
      <c r="Q178" s="30">
        <f t="shared" si="53"/>
        <v>4614.8999999999996</v>
      </c>
      <c r="R178" s="30">
        <f t="shared" si="53"/>
        <v>131060.60000000002</v>
      </c>
      <c r="S178" s="11"/>
    </row>
    <row r="179" spans="2:19" x14ac:dyDescent="0.15">
      <c r="B179" s="48"/>
      <c r="C179" s="58"/>
      <c r="D179" s="58"/>
      <c r="E179" s="58"/>
      <c r="F179" s="58"/>
      <c r="G179" s="12">
        <f>ROUND(G178/$R$178,4)</f>
        <v>0</v>
      </c>
      <c r="H179" s="12">
        <f>ROUND(H178/$R$178,3)</f>
        <v>4.0000000000000001E-3</v>
      </c>
      <c r="I179" s="12">
        <f>ROUND(I178/$R$178,3)</f>
        <v>0.02</v>
      </c>
      <c r="J179" s="12">
        <f>ROUND(J178/$R$178,3)</f>
        <v>5.8000000000000003E-2</v>
      </c>
      <c r="K179" s="12">
        <f>ROUND(K178/$R$178,3)</f>
        <v>0.157</v>
      </c>
      <c r="L179" s="12">
        <f>ROUND(L178/$R$178,3)</f>
        <v>0.34300000000000003</v>
      </c>
      <c r="M179" s="12">
        <f t="shared" ref="M179:O179" si="54">ROUND(M178/$R$178,3)</f>
        <v>0.24199999999999999</v>
      </c>
      <c r="N179" s="12">
        <f t="shared" si="54"/>
        <v>0.13</v>
      </c>
      <c r="O179" s="12">
        <f t="shared" si="54"/>
        <v>1.0999999999999999E-2</v>
      </c>
      <c r="P179" s="12"/>
      <c r="Q179" s="12">
        <f>ROUND(Q178/$R$178,3)</f>
        <v>3.5000000000000003E-2</v>
      </c>
      <c r="R179" s="12">
        <f>ROUND(R178/$R$178,3)</f>
        <v>1</v>
      </c>
      <c r="S179" s="13"/>
    </row>
    <row r="180" spans="2:19" x14ac:dyDescent="0.15">
      <c r="B180" s="48"/>
      <c r="C180" s="58" t="s">
        <v>60</v>
      </c>
      <c r="D180" s="58"/>
      <c r="E180" s="58"/>
      <c r="F180" s="58"/>
      <c r="G180" s="10">
        <f>SUM(,G143,G148,G153,G158)</f>
        <v>0</v>
      </c>
      <c r="H180" s="30">
        <f>SUM(,H143,H148,H153,H158)</f>
        <v>1161.9000000000001</v>
      </c>
      <c r="I180" s="30">
        <f>SUM(,I143,I148,I153,I158)</f>
        <v>11057</v>
      </c>
      <c r="J180" s="30">
        <f t="shared" ref="J180:R180" si="55">SUM(,J143,J148,J153,J158)</f>
        <v>23499.1</v>
      </c>
      <c r="K180" s="30">
        <f t="shared" si="55"/>
        <v>73959.200000000012</v>
      </c>
      <c r="L180" s="30">
        <f t="shared" si="55"/>
        <v>77329.700000000012</v>
      </c>
      <c r="M180" s="30">
        <f t="shared" si="55"/>
        <v>46306.100000000006</v>
      </c>
      <c r="N180" s="30">
        <f t="shared" si="55"/>
        <v>19248.099999999999</v>
      </c>
      <c r="O180" s="30">
        <f t="shared" si="55"/>
        <v>896.09999999999991</v>
      </c>
      <c r="P180" s="30">
        <f>SUM(,P143,P148,P153,P158)</f>
        <v>0</v>
      </c>
      <c r="Q180" s="30">
        <f t="shared" si="55"/>
        <v>28147.8</v>
      </c>
      <c r="R180" s="30">
        <f t="shared" si="55"/>
        <v>281605</v>
      </c>
      <c r="S180" s="11"/>
    </row>
    <row r="181" spans="2:19" x14ac:dyDescent="0.15">
      <c r="B181" s="48"/>
      <c r="C181" s="58"/>
      <c r="D181" s="58"/>
      <c r="E181" s="58"/>
      <c r="F181" s="58"/>
      <c r="G181" s="12">
        <f t="shared" ref="G181:L181" si="56">ROUND(G180/$R$180,3)</f>
        <v>0</v>
      </c>
      <c r="H181" s="12">
        <f>ROUND(H180/$R$180,3)</f>
        <v>4.0000000000000001E-3</v>
      </c>
      <c r="I181" s="12">
        <f t="shared" si="56"/>
        <v>3.9E-2</v>
      </c>
      <c r="J181" s="12">
        <f t="shared" si="56"/>
        <v>8.3000000000000004E-2</v>
      </c>
      <c r="K181" s="12">
        <f t="shared" si="56"/>
        <v>0.26300000000000001</v>
      </c>
      <c r="L181" s="12">
        <f t="shared" si="56"/>
        <v>0.27500000000000002</v>
      </c>
      <c r="M181" s="12">
        <f t="shared" ref="M181:O181" si="57">ROUND(M180/$R$180,3)</f>
        <v>0.16400000000000001</v>
      </c>
      <c r="N181" s="12">
        <f t="shared" si="57"/>
        <v>6.8000000000000005E-2</v>
      </c>
      <c r="O181" s="12">
        <f t="shared" si="57"/>
        <v>3.0000000000000001E-3</v>
      </c>
      <c r="P181" s="12">
        <f>ROUND(P180/$R$180,4)</f>
        <v>0</v>
      </c>
      <c r="Q181" s="12">
        <f>ROUND(Q180/$R$180,3)</f>
        <v>0.1</v>
      </c>
      <c r="R181" s="12">
        <f>ROUND(R180/$R$180,3)</f>
        <v>1</v>
      </c>
      <c r="S181" s="13"/>
    </row>
    <row r="182" spans="2:19" x14ac:dyDescent="0.15">
      <c r="B182" s="48"/>
      <c r="C182" s="58" t="s">
        <v>61</v>
      </c>
      <c r="D182" s="58"/>
      <c r="E182" s="58"/>
      <c r="F182" s="58"/>
      <c r="G182" s="10">
        <f t="shared" ref="G182" si="58">G163</f>
        <v>0</v>
      </c>
      <c r="H182" s="30">
        <f>H163</f>
        <v>2279</v>
      </c>
      <c r="I182" s="30">
        <f t="shared" ref="I182:R182" si="59">I163</f>
        <v>11247.300000000001</v>
      </c>
      <c r="J182" s="30">
        <f t="shared" si="59"/>
        <v>28027.199999999997</v>
      </c>
      <c r="K182" s="30">
        <f t="shared" si="59"/>
        <v>99664.9</v>
      </c>
      <c r="L182" s="30">
        <f t="shared" si="59"/>
        <v>173025.20000000004</v>
      </c>
      <c r="M182" s="30">
        <f t="shared" si="59"/>
        <v>103907.30000000002</v>
      </c>
      <c r="N182" s="30">
        <f t="shared" si="59"/>
        <v>81596.899999999994</v>
      </c>
      <c r="O182" s="30">
        <f t="shared" si="59"/>
        <v>5203.9999999999991</v>
      </c>
      <c r="P182" s="30">
        <f t="shared" ref="P182" si="60">P163</f>
        <v>188</v>
      </c>
      <c r="Q182" s="30">
        <f t="shared" si="59"/>
        <v>9014.2000000000007</v>
      </c>
      <c r="R182" s="30">
        <f t="shared" si="59"/>
        <v>514154.00000000006</v>
      </c>
      <c r="S182" s="11"/>
    </row>
    <row r="183" spans="2:19" x14ac:dyDescent="0.15">
      <c r="B183" s="48"/>
      <c r="C183" s="58"/>
      <c r="D183" s="58"/>
      <c r="E183" s="58"/>
      <c r="F183" s="58"/>
      <c r="G183" s="12">
        <f>ROUND(G182/$R$182,4)</f>
        <v>0</v>
      </c>
      <c r="H183" s="12">
        <f>ROUND(H182/$R$182,3)</f>
        <v>4.0000000000000001E-3</v>
      </c>
      <c r="I183" s="12">
        <f>ROUND(I182/$R$182,3)</f>
        <v>2.1999999999999999E-2</v>
      </c>
      <c r="J183" s="12">
        <f>ROUND(J182/$R$182,3)</f>
        <v>5.5E-2</v>
      </c>
      <c r="K183" s="12">
        <f>ROUND(K182/$R$182,3)</f>
        <v>0.19400000000000001</v>
      </c>
      <c r="L183" s="12">
        <f>ROUND(L182/$R$182,3)</f>
        <v>0.33700000000000002</v>
      </c>
      <c r="M183" s="12">
        <f t="shared" ref="M183:O183" si="61">ROUND(M182/$R$182,3)</f>
        <v>0.20200000000000001</v>
      </c>
      <c r="N183" s="12">
        <f t="shared" si="61"/>
        <v>0.159</v>
      </c>
      <c r="O183" s="12">
        <f t="shared" si="61"/>
        <v>0.01</v>
      </c>
      <c r="P183" s="12"/>
      <c r="Q183" s="12">
        <f>ROUND(Q182/$R$182,3)</f>
        <v>1.7999999999999999E-2</v>
      </c>
      <c r="R183" s="12">
        <f>ROUND(R182/$R$182,3)</f>
        <v>1</v>
      </c>
      <c r="S183" s="13"/>
    </row>
    <row r="184" spans="2:19" x14ac:dyDescent="0.15">
      <c r="B184" s="48"/>
      <c r="C184" s="58" t="s">
        <v>62</v>
      </c>
      <c r="D184" s="58"/>
      <c r="E184" s="58"/>
      <c r="F184" s="58"/>
      <c r="G184" s="10">
        <f t="shared" ref="G184" si="62">G168</f>
        <v>0</v>
      </c>
      <c r="H184" s="30">
        <f>H168</f>
        <v>626</v>
      </c>
      <c r="I184" s="30">
        <f t="shared" ref="I184:R184" si="63">I168</f>
        <v>4233</v>
      </c>
      <c r="J184" s="30">
        <f t="shared" si="63"/>
        <v>10418</v>
      </c>
      <c r="K184" s="30">
        <f t="shared" si="63"/>
        <v>24051</v>
      </c>
      <c r="L184" s="30">
        <f t="shared" si="63"/>
        <v>41362</v>
      </c>
      <c r="M184" s="30">
        <f t="shared" si="63"/>
        <v>19955</v>
      </c>
      <c r="N184" s="30">
        <f t="shared" si="63"/>
        <v>10941</v>
      </c>
      <c r="O184" s="30">
        <f>O168</f>
        <v>262</v>
      </c>
      <c r="P184" s="30">
        <f>P168</f>
        <v>51</v>
      </c>
      <c r="Q184" s="30">
        <f t="shared" si="63"/>
        <v>3406</v>
      </c>
      <c r="R184" s="30">
        <f t="shared" si="63"/>
        <v>115305</v>
      </c>
      <c r="S184" s="11"/>
    </row>
    <row r="185" spans="2:19" x14ac:dyDescent="0.15">
      <c r="B185" s="48"/>
      <c r="C185" s="58"/>
      <c r="D185" s="58"/>
      <c r="E185" s="58"/>
      <c r="F185" s="58"/>
      <c r="G185" s="12">
        <f t="shared" ref="G185:L185" si="64">ROUND(G184/$R$184,3)</f>
        <v>0</v>
      </c>
      <c r="H185" s="12">
        <f t="shared" si="64"/>
        <v>5.0000000000000001E-3</v>
      </c>
      <c r="I185" s="12">
        <f t="shared" si="64"/>
        <v>3.6999999999999998E-2</v>
      </c>
      <c r="J185" s="12">
        <f t="shared" si="64"/>
        <v>0.09</v>
      </c>
      <c r="K185" s="12">
        <f t="shared" si="64"/>
        <v>0.20899999999999999</v>
      </c>
      <c r="L185" s="12">
        <f t="shared" si="64"/>
        <v>0.35899999999999999</v>
      </c>
      <c r="M185" s="12">
        <f t="shared" ref="M185:O185" si="65">ROUND(M184/$R$184,3)</f>
        <v>0.17299999999999999</v>
      </c>
      <c r="N185" s="12">
        <f t="shared" si="65"/>
        <v>9.5000000000000001E-2</v>
      </c>
      <c r="O185" s="12">
        <f t="shared" si="65"/>
        <v>2E-3</v>
      </c>
      <c r="P185" s="12"/>
      <c r="Q185" s="12">
        <f>ROUND(Q184/$R$184,3)</f>
        <v>0.03</v>
      </c>
      <c r="R185" s="12">
        <f>ROUND(R184/$R$184,3)</f>
        <v>1</v>
      </c>
      <c r="S185" s="13"/>
    </row>
    <row r="186" spans="2:19" x14ac:dyDescent="0.15">
      <c r="B186" s="48"/>
      <c r="C186" s="58" t="s">
        <v>63</v>
      </c>
      <c r="D186" s="58"/>
      <c r="E186" s="58"/>
      <c r="F186" s="58"/>
      <c r="G186" s="10">
        <f>SUM(G174,G176,G178,G180,G182,G184)</f>
        <v>0</v>
      </c>
      <c r="H186" s="30">
        <f>SUM(H174,H176,H178,H180,H182,H184)</f>
        <v>5220.2000000000007</v>
      </c>
      <c r="I186" s="30">
        <f t="shared" ref="I186:R186" si="66">SUM(I174,I176,I178,I180,I182,I184)</f>
        <v>32648.1</v>
      </c>
      <c r="J186" s="30">
        <f>SUM(J174,J176,J178,J180,J182,J184)</f>
        <v>81174.5</v>
      </c>
      <c r="K186" s="30">
        <f t="shared" si="66"/>
        <v>241453.90000000002</v>
      </c>
      <c r="L186" s="30">
        <f t="shared" si="66"/>
        <v>398251.70000000007</v>
      </c>
      <c r="M186" s="30">
        <f t="shared" si="66"/>
        <v>236185.30000000002</v>
      </c>
      <c r="N186" s="30">
        <f t="shared" si="66"/>
        <v>149636.69999999998</v>
      </c>
      <c r="O186" s="30">
        <f t="shared" si="66"/>
        <v>9749.2999999999993</v>
      </c>
      <c r="P186" s="30">
        <f>SUM(P174,P176,P178,P180,P182,P184)</f>
        <v>273.3</v>
      </c>
      <c r="Q186" s="30">
        <f t="shared" si="66"/>
        <v>49772.599999999991</v>
      </c>
      <c r="R186" s="30">
        <f t="shared" si="66"/>
        <v>1204365.6000000001</v>
      </c>
      <c r="S186" s="11"/>
    </row>
    <row r="187" spans="2:19" x14ac:dyDescent="0.15">
      <c r="B187" s="49"/>
      <c r="C187" s="58"/>
      <c r="D187" s="58"/>
      <c r="E187" s="58"/>
      <c r="F187" s="58"/>
      <c r="G187" s="12">
        <f>ROUND(G186/$R$186,4)</f>
        <v>0</v>
      </c>
      <c r="H187" s="12">
        <f>ROUND(H186/$R$186,3)</f>
        <v>4.0000000000000001E-3</v>
      </c>
      <c r="I187" s="12">
        <f>ROUND(I186/$R$186,3)</f>
        <v>2.7E-2</v>
      </c>
      <c r="J187" s="12">
        <f>ROUND(J186/$R$186,3)</f>
        <v>6.7000000000000004E-2</v>
      </c>
      <c r="K187" s="12">
        <f>ROUND(K186/$R$186,3)</f>
        <v>0.2</v>
      </c>
      <c r="L187" s="12">
        <f>ROUND(L186/$R$186,3)</f>
        <v>0.33100000000000002</v>
      </c>
      <c r="M187" s="12">
        <f t="shared" ref="M187:O187" si="67">ROUND(M186/$R$186,3)</f>
        <v>0.19600000000000001</v>
      </c>
      <c r="N187" s="12">
        <f t="shared" si="67"/>
        <v>0.124</v>
      </c>
      <c r="O187" s="12">
        <f t="shared" si="67"/>
        <v>8.0000000000000002E-3</v>
      </c>
      <c r="P187" s="12"/>
      <c r="Q187" s="12">
        <f>ROUND(Q186/$R$186,3)</f>
        <v>4.1000000000000002E-2</v>
      </c>
      <c r="R187" s="12">
        <f>ROUND(R186/$R$186,3)</f>
        <v>1</v>
      </c>
      <c r="S187" s="13"/>
    </row>
    <row r="188" spans="2:19" ht="15.75" customHeight="1" x14ac:dyDescent="0.15">
      <c r="B188" s="21" t="s">
        <v>80</v>
      </c>
      <c r="C188" s="31" t="s">
        <v>87</v>
      </c>
    </row>
    <row r="189" spans="2:19" ht="15.75" customHeight="1" x14ac:dyDescent="0.15">
      <c r="B189" s="21" t="s">
        <v>81</v>
      </c>
      <c r="C189" s="31" t="s">
        <v>82</v>
      </c>
    </row>
    <row r="190" spans="2:19" ht="15.75" customHeight="1" x14ac:dyDescent="0.15">
      <c r="B190" s="21" t="s">
        <v>83</v>
      </c>
      <c r="C190" s="32" t="s">
        <v>84</v>
      </c>
    </row>
    <row r="191" spans="2:19" x14ac:dyDescent="0.15">
      <c r="B191" s="34" t="s">
        <v>88</v>
      </c>
      <c r="C191" s="33" t="s">
        <v>89</v>
      </c>
    </row>
    <row r="193" spans="6:6" x14ac:dyDescent="0.15">
      <c r="F193" s="17"/>
    </row>
    <row r="194" spans="6:6" x14ac:dyDescent="0.15">
      <c r="F194" s="16"/>
    </row>
  </sheetData>
  <mergeCells count="81">
    <mergeCell ref="C184:F185"/>
    <mergeCell ref="C186:F187"/>
    <mergeCell ref="C169:E173"/>
    <mergeCell ref="C174:F175"/>
    <mergeCell ref="C176:F177"/>
    <mergeCell ref="C178:F179"/>
    <mergeCell ref="C180:F181"/>
    <mergeCell ref="C182:F183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44:E147"/>
    <mergeCell ref="E148:F148"/>
    <mergeCell ref="D149:D153"/>
    <mergeCell ref="E149:E152"/>
    <mergeCell ref="E153:F153"/>
    <mergeCell ref="E93:E97"/>
    <mergeCell ref="E98:E102"/>
    <mergeCell ref="C103:C138"/>
    <mergeCell ref="E103:E107"/>
    <mergeCell ref="E108:E112"/>
    <mergeCell ref="E113:E117"/>
    <mergeCell ref="E118:E122"/>
    <mergeCell ref="E123:E127"/>
    <mergeCell ref="E128:E132"/>
    <mergeCell ref="E133:E137"/>
    <mergeCell ref="E138:F138"/>
    <mergeCell ref="E68:E72"/>
    <mergeCell ref="E73:E77"/>
    <mergeCell ref="E78:E82"/>
    <mergeCell ref="E83:E87"/>
    <mergeCell ref="E88:E92"/>
    <mergeCell ref="B8:B187"/>
    <mergeCell ref="C8:C52"/>
    <mergeCell ref="D8:D138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C53:C102"/>
    <mergeCell ref="E53:E57"/>
    <mergeCell ref="E58:E62"/>
    <mergeCell ref="E63:E67"/>
    <mergeCell ref="S5:S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R5:R7"/>
    <mergeCell ref="Q6:Q7"/>
    <mergeCell ref="P6:P7"/>
    <mergeCell ref="G6:G7"/>
    <mergeCell ref="G5:Q5"/>
  </mergeCells>
  <phoneticPr fontId="1"/>
  <pageMargins left="0.70866141732283472" right="0.11811023622047245" top="0.74803149606299213" bottom="0.19685039370078741" header="0.31496062992125984" footer="0.31496062992125984"/>
  <pageSetup paperSize="9" scale="62" orientation="portrait" r:id="rId1"/>
  <headerFooter>
    <oddHeader>&amp;L&amp;16平成28年産甘味資源作物交付金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沖⑤28</vt:lpstr>
      <vt:lpstr>沖⑤28!Print_Area</vt:lpstr>
      <vt:lpstr>沖⑤28!Print_Titles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kana.kawaguchi</cp:lastModifiedBy>
  <cp:lastPrinted>2017-11-30T01:37:32Z</cp:lastPrinted>
  <dcterms:created xsi:type="dcterms:W3CDTF">2009-09-28T07:00:36Z</dcterms:created>
  <dcterms:modified xsi:type="dcterms:W3CDTF">2017-11-30T06:27:01Z</dcterms:modified>
</cp:coreProperties>
</file>