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00 交付業務\03 砂糖原料課\１６－１　ＨＰ掲載デ－タ(統計データのみ）\００　統計データ\18_２９年産確定版\01 鹿児島\清書版\"/>
    </mc:Choice>
  </mc:AlternateContent>
  <bookViews>
    <workbookView xWindow="5670" yWindow="105" windowWidth="16470" windowHeight="9150"/>
  </bookViews>
  <sheets>
    <sheet name="鹿③2９" sheetId="4" r:id="rId1"/>
  </sheets>
  <definedNames>
    <definedName name="_xlnm.Print_Area" localSheetId="0">鹿③2９!$A$1:$L$98</definedName>
    <definedName name="_xlnm.Print_Titles" localSheetId="0">鹿③2９!$B:$B,鹿③2９!$5:$7</definedName>
  </definedNames>
  <calcPr calcId="162913"/>
</workbook>
</file>

<file path=xl/calcChain.xml><?xml version="1.0" encoding="utf-8"?>
<calcChain xmlns="http://schemas.openxmlformats.org/spreadsheetml/2006/main">
  <c r="J43" i="4" l="1"/>
  <c r="J38" i="4"/>
  <c r="J33" i="4"/>
  <c r="J28" i="4"/>
  <c r="J44" i="4"/>
  <c r="J49" i="4"/>
  <c r="J54" i="4"/>
  <c r="J59" i="4"/>
  <c r="J64" i="4"/>
  <c r="J65" i="4"/>
  <c r="J75" i="4"/>
  <c r="J70" i="4"/>
  <c r="J81" i="4"/>
  <c r="K39" i="4"/>
  <c r="K40" i="4"/>
  <c r="K41" i="4"/>
  <c r="K42" i="4"/>
  <c r="K43" i="4"/>
  <c r="K34" i="4"/>
  <c r="K35" i="4"/>
  <c r="K36" i="4"/>
  <c r="K37" i="4"/>
  <c r="K38" i="4"/>
  <c r="K31" i="4"/>
  <c r="K33" i="4"/>
  <c r="K26" i="4"/>
  <c r="K28" i="4"/>
  <c r="K44" i="4" s="1"/>
  <c r="K49" i="4"/>
  <c r="K54" i="4"/>
  <c r="K59" i="4"/>
  <c r="K64" i="4"/>
  <c r="K73" i="4"/>
  <c r="K75" i="4"/>
  <c r="K76" i="4" s="1"/>
  <c r="K68" i="4"/>
  <c r="K70" i="4"/>
  <c r="K79" i="4"/>
  <c r="K81" i="4"/>
  <c r="J83" i="4"/>
  <c r="I83" i="4"/>
  <c r="H83" i="4"/>
  <c r="G83" i="4"/>
  <c r="J84" i="4"/>
  <c r="I84" i="4"/>
  <c r="H84" i="4"/>
  <c r="G84" i="4"/>
  <c r="G12" i="4"/>
  <c r="H12" i="4"/>
  <c r="I12" i="4"/>
  <c r="J12" i="4"/>
  <c r="J86" i="4"/>
  <c r="I86" i="4"/>
  <c r="H86" i="4"/>
  <c r="G86" i="4"/>
  <c r="J85" i="4"/>
  <c r="I85" i="4"/>
  <c r="H85" i="4"/>
  <c r="G85" i="4"/>
  <c r="I81" i="4"/>
  <c r="H81" i="4"/>
  <c r="G81" i="4"/>
  <c r="I75" i="4"/>
  <c r="H75" i="4"/>
  <c r="G75" i="4"/>
  <c r="I70" i="4"/>
  <c r="I76" i="4" s="1"/>
  <c r="H70" i="4"/>
  <c r="H76" i="4" s="1"/>
  <c r="G70" i="4"/>
  <c r="G76" i="4" s="1"/>
  <c r="I64" i="4"/>
  <c r="H64" i="4"/>
  <c r="G64" i="4"/>
  <c r="I59" i="4"/>
  <c r="H59" i="4"/>
  <c r="G59" i="4"/>
  <c r="I54" i="4"/>
  <c r="H54" i="4"/>
  <c r="H65" i="4" s="1"/>
  <c r="G54" i="4"/>
  <c r="G65" i="4" s="1"/>
  <c r="I49" i="4"/>
  <c r="H49" i="4"/>
  <c r="G49" i="4"/>
  <c r="I43" i="4"/>
  <c r="H43" i="4"/>
  <c r="G43" i="4"/>
  <c r="I38" i="4"/>
  <c r="H38" i="4"/>
  <c r="G38" i="4"/>
  <c r="I33" i="4"/>
  <c r="H33" i="4"/>
  <c r="G33" i="4"/>
  <c r="I28" i="4"/>
  <c r="I44" i="4" s="1"/>
  <c r="H28" i="4"/>
  <c r="H44" i="4" s="1"/>
  <c r="G28" i="4"/>
  <c r="G44" i="4" s="1"/>
  <c r="J22" i="4"/>
  <c r="I22" i="4"/>
  <c r="H22" i="4"/>
  <c r="G22" i="4"/>
  <c r="J17" i="4"/>
  <c r="J23" i="4" s="1"/>
  <c r="J88" i="4" s="1"/>
  <c r="I17" i="4"/>
  <c r="I23" i="4" s="1"/>
  <c r="I88" i="4" s="1"/>
  <c r="H17" i="4"/>
  <c r="G17" i="4"/>
  <c r="I65" i="4"/>
  <c r="K83" i="4"/>
  <c r="K86" i="4"/>
  <c r="K22" i="4"/>
  <c r="K85" i="4"/>
  <c r="K17" i="4"/>
  <c r="K84" i="4"/>
  <c r="K12" i="4"/>
  <c r="K23" i="4" s="1"/>
  <c r="K88" i="4" s="1"/>
  <c r="J76" i="4" l="1"/>
  <c r="J82" i="4" s="1"/>
  <c r="J90" i="4" s="1"/>
  <c r="K65" i="4"/>
  <c r="K82" i="4"/>
  <c r="K90" i="4" s="1"/>
  <c r="K91" i="4" s="1"/>
  <c r="H82" i="4"/>
  <c r="H90" i="4" s="1"/>
  <c r="G82" i="4"/>
  <c r="G90" i="4" s="1"/>
  <c r="I82" i="4"/>
  <c r="I90" i="4" s="1"/>
  <c r="I91" i="4" s="1"/>
  <c r="G87" i="4"/>
  <c r="J92" i="4"/>
  <c r="H91" i="4"/>
  <c r="J91" i="4"/>
  <c r="H23" i="4"/>
  <c r="H88" i="4" s="1"/>
  <c r="G23" i="4"/>
  <c r="G88" i="4" s="1"/>
  <c r="I87" i="4"/>
  <c r="H87" i="4"/>
  <c r="K87" i="4"/>
  <c r="J87" i="4"/>
  <c r="H92" i="4"/>
  <c r="H89" i="4"/>
  <c r="G92" i="4"/>
  <c r="G89" i="4"/>
  <c r="K89" i="4"/>
  <c r="K92" i="4"/>
  <c r="K93" i="4" s="1"/>
  <c r="J89" i="4"/>
  <c r="I89" i="4"/>
  <c r="G91" i="4" l="1"/>
  <c r="I92" i="4"/>
  <c r="I93" i="4" s="1"/>
  <c r="J93" i="4"/>
  <c r="G93" i="4"/>
  <c r="H93" i="4"/>
</calcChain>
</file>

<file path=xl/sharedStrings.xml><?xml version="1.0" encoding="utf-8"?>
<sst xmlns="http://schemas.openxmlformats.org/spreadsheetml/2006/main" count="127" uniqueCount="57">
  <si>
    <t>現在</t>
    <rPh sb="0" eb="2">
      <t>ゲンザイ</t>
    </rPh>
    <phoneticPr fontId="9"/>
  </si>
  <si>
    <t>県</t>
    <rPh sb="0" eb="1">
      <t>ケン</t>
    </rPh>
    <phoneticPr fontId="9"/>
  </si>
  <si>
    <t>地域</t>
    <rPh sb="0" eb="2">
      <t>チイキ</t>
    </rPh>
    <phoneticPr fontId="9"/>
  </si>
  <si>
    <t>島</t>
    <rPh sb="0" eb="1">
      <t>シマ</t>
    </rPh>
    <phoneticPr fontId="9"/>
  </si>
  <si>
    <t>市町村</t>
    <rPh sb="0" eb="3">
      <t>シチョウソン</t>
    </rPh>
    <phoneticPr fontId="9"/>
  </si>
  <si>
    <t>要件区分</t>
    <rPh sb="0" eb="2">
      <t>ヨウケン</t>
    </rPh>
    <rPh sb="2" eb="4">
      <t>クブン</t>
    </rPh>
    <phoneticPr fontId="9"/>
  </si>
  <si>
    <t>計</t>
    <rPh sb="0" eb="1">
      <t>ケイ</t>
    </rPh>
    <phoneticPr fontId="9"/>
  </si>
  <si>
    <t>備考</t>
    <rPh sb="0" eb="2">
      <t>ビコウ</t>
    </rPh>
    <phoneticPr fontId="9"/>
  </si>
  <si>
    <t>熊毛地区</t>
    <rPh sb="0" eb="2">
      <t>クマゲ</t>
    </rPh>
    <rPh sb="2" eb="4">
      <t>チク</t>
    </rPh>
    <phoneticPr fontId="9"/>
  </si>
  <si>
    <t>種子島</t>
    <rPh sb="0" eb="3">
      <t>タネガシマ</t>
    </rPh>
    <phoneticPr fontId="9"/>
  </si>
  <si>
    <t>西之表市</t>
    <rPh sb="0" eb="4">
      <t>ニシノオモテシ</t>
    </rPh>
    <phoneticPr fontId="9"/>
  </si>
  <si>
    <t>A-1</t>
    <phoneticPr fontId="9"/>
  </si>
  <si>
    <t>A-2</t>
    <phoneticPr fontId="9"/>
  </si>
  <si>
    <t>A-3</t>
    <phoneticPr fontId="9"/>
  </si>
  <si>
    <t>A-4</t>
    <phoneticPr fontId="9"/>
  </si>
  <si>
    <t>小計</t>
    <rPh sb="0" eb="2">
      <t>ショウケイ</t>
    </rPh>
    <phoneticPr fontId="9"/>
  </si>
  <si>
    <t>中種子町</t>
    <rPh sb="0" eb="3">
      <t>ナカタネ</t>
    </rPh>
    <rPh sb="3" eb="4">
      <t>チョウ</t>
    </rPh>
    <phoneticPr fontId="9"/>
  </si>
  <si>
    <t>南種子町</t>
    <rPh sb="0" eb="3">
      <t>ミナミタネ</t>
    </rPh>
    <rPh sb="3" eb="4">
      <t>チョウ</t>
    </rPh>
    <phoneticPr fontId="9"/>
  </si>
  <si>
    <t>大島地区</t>
    <rPh sb="0" eb="2">
      <t>オオシマ</t>
    </rPh>
    <rPh sb="2" eb="4">
      <t>チク</t>
    </rPh>
    <phoneticPr fontId="9"/>
  </si>
  <si>
    <t>奄美大島</t>
    <rPh sb="0" eb="4">
      <t>アマミオオシマ</t>
    </rPh>
    <phoneticPr fontId="9"/>
  </si>
  <si>
    <t>奄美市</t>
    <rPh sb="0" eb="3">
      <t>アマミシ</t>
    </rPh>
    <phoneticPr fontId="9"/>
  </si>
  <si>
    <t>龍郷町</t>
    <rPh sb="0" eb="2">
      <t>タツゴウ</t>
    </rPh>
    <rPh sb="2" eb="3">
      <t>チョウ</t>
    </rPh>
    <phoneticPr fontId="9"/>
  </si>
  <si>
    <t>宇検村</t>
    <rPh sb="0" eb="2">
      <t>ウケン</t>
    </rPh>
    <rPh sb="2" eb="3">
      <t>ムラ</t>
    </rPh>
    <phoneticPr fontId="9"/>
  </si>
  <si>
    <t>喜界島</t>
    <rPh sb="0" eb="2">
      <t>キカイ</t>
    </rPh>
    <rPh sb="2" eb="3">
      <t>ジマ</t>
    </rPh>
    <phoneticPr fontId="9"/>
  </si>
  <si>
    <t>喜界町</t>
    <rPh sb="0" eb="2">
      <t>キカイ</t>
    </rPh>
    <rPh sb="2" eb="3">
      <t>チョウ</t>
    </rPh>
    <phoneticPr fontId="9"/>
  </si>
  <si>
    <t>徳之島</t>
    <rPh sb="0" eb="3">
      <t>トクノシマ</t>
    </rPh>
    <phoneticPr fontId="9"/>
  </si>
  <si>
    <t>徳之島町</t>
    <rPh sb="0" eb="3">
      <t>トクノシマ</t>
    </rPh>
    <rPh sb="3" eb="4">
      <t>チョウ</t>
    </rPh>
    <phoneticPr fontId="9"/>
  </si>
  <si>
    <t>天城町</t>
    <rPh sb="0" eb="2">
      <t>アマギ</t>
    </rPh>
    <rPh sb="2" eb="3">
      <t>チョウ</t>
    </rPh>
    <phoneticPr fontId="9"/>
  </si>
  <si>
    <t>伊仙町</t>
    <rPh sb="0" eb="2">
      <t>イセン</t>
    </rPh>
    <rPh sb="2" eb="3">
      <t>チョウ</t>
    </rPh>
    <phoneticPr fontId="9"/>
  </si>
  <si>
    <t>沖永良部島</t>
    <rPh sb="0" eb="4">
      <t>オキノエラブ</t>
    </rPh>
    <rPh sb="4" eb="5">
      <t>シマ</t>
    </rPh>
    <phoneticPr fontId="9"/>
  </si>
  <si>
    <t>和泊町</t>
    <rPh sb="0" eb="2">
      <t>ワドマリ</t>
    </rPh>
    <rPh sb="2" eb="3">
      <t>チョウ</t>
    </rPh>
    <phoneticPr fontId="9"/>
  </si>
  <si>
    <t>知名町</t>
    <rPh sb="0" eb="2">
      <t>チナ</t>
    </rPh>
    <rPh sb="2" eb="3">
      <t>チョウ</t>
    </rPh>
    <phoneticPr fontId="9"/>
  </si>
  <si>
    <t>与論島</t>
    <rPh sb="0" eb="2">
      <t>ヨロン</t>
    </rPh>
    <rPh sb="2" eb="3">
      <t>ジマ</t>
    </rPh>
    <phoneticPr fontId="9"/>
  </si>
  <si>
    <t>与論町</t>
    <rPh sb="0" eb="2">
      <t>ヨロン</t>
    </rPh>
    <rPh sb="2" eb="3">
      <t>チョウ</t>
    </rPh>
    <phoneticPr fontId="9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</si>
  <si>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9"/>
  </si>
  <si>
    <t>熊毛地区計</t>
    <rPh sb="0" eb="2">
      <t>クマゲ</t>
    </rPh>
    <rPh sb="2" eb="4">
      <t>チク</t>
    </rPh>
    <rPh sb="4" eb="5">
      <t>ケイ</t>
    </rPh>
    <phoneticPr fontId="9"/>
  </si>
  <si>
    <t>大島地区計</t>
    <rPh sb="0" eb="2">
      <t>オオシマ</t>
    </rPh>
    <rPh sb="2" eb="4">
      <t>チク</t>
    </rPh>
    <rPh sb="4" eb="5">
      <t>ケイ</t>
    </rPh>
    <phoneticPr fontId="9"/>
  </si>
  <si>
    <t>鹿児島県合計</t>
    <rPh sb="0" eb="4">
      <t>カゴシマケン</t>
    </rPh>
    <rPh sb="4" eb="6">
      <t>ゴウケイ</t>
    </rPh>
    <phoneticPr fontId="9"/>
  </si>
  <si>
    <t>面積規模</t>
    <rPh sb="0" eb="2">
      <t>メンセキ</t>
    </rPh>
    <rPh sb="2" eb="4">
      <t>キボ</t>
    </rPh>
    <phoneticPr fontId="9"/>
  </si>
  <si>
    <t>30a未満</t>
    <rPh sb="3" eb="5">
      <t>ミマン</t>
    </rPh>
    <phoneticPr fontId="9"/>
  </si>
  <si>
    <t>30a～
50a未満</t>
    <rPh sb="8" eb="10">
      <t>ミマン</t>
    </rPh>
    <phoneticPr fontId="9"/>
  </si>
  <si>
    <t>50a～
100a未満</t>
    <rPh sb="9" eb="11">
      <t>ミマン</t>
    </rPh>
    <phoneticPr fontId="9"/>
  </si>
  <si>
    <t>100a以上</t>
    <rPh sb="4" eb="6">
      <t>イジョウ</t>
    </rPh>
    <phoneticPr fontId="9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</si>
  <si>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</si>
  <si>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</si>
  <si>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大島地区</t>
    <rPh sb="0" eb="2">
      <t>オオシマ</t>
    </rPh>
    <rPh sb="2" eb="4">
      <t>チク</t>
    </rPh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</si>
  <si>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</si>
  <si>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</si>
  <si>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</si>
  <si>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（注３）</t>
    <rPh sb="1" eb="2">
      <t>チュウ</t>
    </rPh>
    <phoneticPr fontId="3"/>
  </si>
  <si>
    <t>（単位：a）</t>
    <rPh sb="1" eb="3">
      <t>タンイ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</si>
  <si>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</si>
  <si>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（３）市町村別　要件区分別　面積規模別　収穫面積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9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</si>
  <si>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</si>
  <si>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</si>
  <si>
    <t>平成２９年産の甘味資源作物交付金の交付実績があった者で集計。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</si>
  <si>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表中の市町村以外に居住する生産者の収穫面積は、ほ場が所在する市町村で分類。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4" eb="25">
      <t>ジョウ</t>
    </rPh>
    <rPh sb="26" eb="28">
      <t>ショザイ</t>
    </rPh>
    <rPh sb="30" eb="33">
      <t>シチョウソン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</si>
</sst>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[$-411]ggge&quot;年&quot;m&quot;月&quot;d&quot;日&quot;;@"/>
    <numFmt numFmtId="178" formatCode="0.0%"/>
    <numFmt numFmtId="179" formatCode="#,##0;&quot;△ &quot;#,##0"/>
    <numFmt numFmtId="180" formatCode="#,##0.0;&quot;△ &quot;#,##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49" fontId="5" fillId="0" borderId="0" xfId="1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10" fillId="0" borderId="0" xfId="2" applyFont="1">
      <alignment vertical="center"/>
    </xf>
    <xf numFmtId="0" fontId="11" fillId="0" borderId="4" xfId="2" applyFont="1" applyBorder="1" applyAlignment="1">
      <alignment horizontal="center" vertical="center"/>
    </xf>
    <xf numFmtId="179" fontId="12" fillId="0" borderId="4" xfId="2" applyNumberFormat="1" applyFont="1" applyBorder="1">
      <alignment vertical="center"/>
    </xf>
    <xf numFmtId="0" fontId="11" fillId="0" borderId="2" xfId="2" applyFont="1" applyBorder="1" applyAlignment="1">
      <alignment horizontal="center" vertical="center"/>
    </xf>
    <xf numFmtId="179" fontId="12" fillId="0" borderId="2" xfId="2" applyNumberFormat="1" applyFont="1" applyBorder="1">
      <alignment vertical="center"/>
    </xf>
    <xf numFmtId="0" fontId="13" fillId="0" borderId="0" xfId="1" applyFont="1" applyFill="1" applyAlignment="1">
      <alignment vertical="center"/>
    </xf>
    <xf numFmtId="0" fontId="11" fillId="0" borderId="15" xfId="2" applyFont="1" applyBorder="1" applyAlignment="1">
      <alignment horizontal="center" vertical="center"/>
    </xf>
    <xf numFmtId="179" fontId="12" fillId="0" borderId="3" xfId="2" applyNumberFormat="1" applyFont="1" applyBorder="1">
      <alignment vertical="center"/>
    </xf>
    <xf numFmtId="0" fontId="11" fillId="0" borderId="10" xfId="2" applyFont="1" applyBorder="1" applyAlignment="1">
      <alignment horizontal="center" vertical="center"/>
    </xf>
    <xf numFmtId="179" fontId="12" fillId="0" borderId="11" xfId="2" applyNumberFormat="1" applyFont="1" applyBorder="1">
      <alignment vertical="center"/>
    </xf>
    <xf numFmtId="179" fontId="12" fillId="0" borderId="1" xfId="2" applyNumberFormat="1" applyFont="1" applyBorder="1">
      <alignment vertical="center"/>
    </xf>
    <xf numFmtId="0" fontId="12" fillId="0" borderId="3" xfId="2" applyFont="1" applyBorder="1">
      <alignment vertical="center"/>
    </xf>
    <xf numFmtId="0" fontId="12" fillId="0" borderId="4" xfId="2" applyFont="1" applyBorder="1">
      <alignment vertical="center"/>
    </xf>
    <xf numFmtId="0" fontId="12" fillId="0" borderId="2" xfId="2" applyFont="1" applyBorder="1">
      <alignment vertical="center"/>
    </xf>
    <xf numFmtId="0" fontId="8" fillId="0" borderId="15" xfId="2" applyFont="1" applyBorder="1" applyAlignment="1">
      <alignment horizontal="center" vertical="center"/>
    </xf>
    <xf numFmtId="0" fontId="12" fillId="0" borderId="11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5" xfId="2" applyFont="1" applyBorder="1">
      <alignment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178" fontId="12" fillId="0" borderId="5" xfId="2" applyNumberFormat="1" applyFont="1" applyBorder="1">
      <alignment vertical="center"/>
    </xf>
    <xf numFmtId="180" fontId="12" fillId="0" borderId="4" xfId="2" applyNumberFormat="1" applyFont="1" applyBorder="1">
      <alignment vertical="center"/>
    </xf>
    <xf numFmtId="180" fontId="12" fillId="0" borderId="2" xfId="2" applyNumberFormat="1" applyFont="1" applyBorder="1">
      <alignment vertical="center"/>
    </xf>
    <xf numFmtId="180" fontId="12" fillId="0" borderId="3" xfId="2" applyNumberFormat="1" applyFont="1" applyBorder="1">
      <alignment vertical="center"/>
    </xf>
    <xf numFmtId="180" fontId="12" fillId="0" borderId="11" xfId="2" applyNumberFormat="1" applyFont="1" applyBorder="1">
      <alignment vertical="center"/>
    </xf>
    <xf numFmtId="180" fontId="12" fillId="0" borderId="1" xfId="2" applyNumberFormat="1" applyFont="1" applyBorder="1">
      <alignment vertical="center"/>
    </xf>
    <xf numFmtId="178" fontId="12" fillId="0" borderId="0" xfId="2" applyNumberFormat="1" applyFont="1" applyBorder="1">
      <alignment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1" fillId="0" borderId="15" xfId="2" applyFont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1" fillId="0" borderId="8" xfId="2" applyFont="1" applyBorder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6" xfId="2" applyFont="1" applyBorder="1" applyAlignment="1">
      <alignment horizontal="center" vertical="center" textRotation="255"/>
    </xf>
    <xf numFmtId="0" fontId="11" fillId="0" borderId="14" xfId="2" applyFont="1" applyBorder="1" applyAlignment="1">
      <alignment horizontal="center" vertical="center" textRotation="255"/>
    </xf>
    <xf numFmtId="0" fontId="11" fillId="0" borderId="15" xfId="2" applyFont="1" applyBorder="1" applyAlignment="1">
      <alignment horizontal="center" vertical="center" textRotation="255"/>
    </xf>
    <xf numFmtId="0" fontId="8" fillId="0" borderId="11" xfId="2" applyFont="1" applyBorder="1" applyAlignment="1">
      <alignment horizontal="center" vertical="center" textRotation="255"/>
    </xf>
    <xf numFmtId="0" fontId="8" fillId="0" borderId="1" xfId="2" applyFont="1" applyBorder="1" applyAlignment="1">
      <alignment horizontal="center" vertical="center" textRotation="255"/>
    </xf>
    <xf numFmtId="0" fontId="8" fillId="0" borderId="6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 textRotation="255"/>
    </xf>
    <xf numFmtId="0" fontId="11" fillId="0" borderId="1" xfId="2" applyFont="1" applyBorder="1" applyAlignment="1">
      <alignment horizontal="center" vertical="center" textRotation="255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4" fillId="0" borderId="5" xfId="1" applyFont="1" applyBorder="1" applyAlignment="1">
      <alignment horizontal="center" vertical="center" textRotation="255"/>
    </xf>
    <xf numFmtId="0" fontId="11" fillId="0" borderId="5" xfId="2" applyFont="1" applyBorder="1" applyAlignment="1">
      <alignment horizontal="center" vertical="center" textRotation="255"/>
    </xf>
    <xf numFmtId="0" fontId="14" fillId="0" borderId="15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177" fontId="16" fillId="0" borderId="0" xfId="1" applyNumberFormat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distributed" vertical="center" justifyLastLine="1"/>
    </xf>
    <xf numFmtId="0" fontId="11" fillId="0" borderId="14" xfId="2" applyFont="1" applyBorder="1" applyAlignment="1">
      <alignment horizontal="distributed" vertical="center" justifyLastLine="1"/>
    </xf>
    <xf numFmtId="0" fontId="11" fillId="0" borderId="15" xfId="2" applyFont="1" applyBorder="1" applyAlignment="1">
      <alignment horizontal="distributed" vertical="center" justifyLastLine="1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M98"/>
  <sheetViews>
    <sheetView showZeros="0" tabSelected="1" view="pageLayout" topLeftCell="B1" zoomScale="90" zoomScaleNormal="120" zoomScaleSheetLayoutView="100" zoomScalePageLayoutView="90" workbookViewId="0">
      <selection activeCell="C98" sqref="C98"/>
    </sheetView>
  </sheetViews>
  <sheetFormatPr defaultRowHeight="17.25" x14ac:dyDescent="0.15"/>
  <cols>
    <col min="1" max="1" width="0.75" style="2" customWidth="1"/>
    <col min="2" max="5" width="5.875" style="2" customWidth="1"/>
    <col min="6" max="6" width="7" style="2" customWidth="1"/>
    <col min="7" max="11" width="12.875" style="2" customWidth="1"/>
    <col min="12" max="12" width="11.125" style="2" customWidth="1"/>
    <col min="13" max="13" width="9.625" style="2" bestFit="1" customWidth="1"/>
    <col min="14" max="16384" width="9" style="2"/>
  </cols>
  <sheetData>
    <row r="1" spans="2:13" x14ac:dyDescent="0.15">
      <c r="B1" s="2" t="s">
        <v>52</v>
      </c>
      <c r="M1" s="3"/>
    </row>
    <row r="2" spans="2:13" x14ac:dyDescent="0.15">
      <c r="J2" s="1"/>
      <c r="K2" s="33" t="s">
        <v>46</v>
      </c>
      <c r="M2" s="3"/>
    </row>
    <row r="3" spans="2:13" x14ac:dyDescent="0.15">
      <c r="J3" s="69">
        <v>43373</v>
      </c>
      <c r="K3" s="69"/>
      <c r="L3" s="2" t="s">
        <v>0</v>
      </c>
    </row>
    <row r="4" spans="2:13" x14ac:dyDescent="0.15">
      <c r="J4" s="34"/>
      <c r="K4" s="35" t="s">
        <v>50</v>
      </c>
    </row>
    <row r="5" spans="2:13" x14ac:dyDescent="0.15">
      <c r="B5" s="70" t="s">
        <v>1</v>
      </c>
      <c r="C5" s="70" t="s">
        <v>2</v>
      </c>
      <c r="D5" s="70" t="s">
        <v>3</v>
      </c>
      <c r="E5" s="70" t="s">
        <v>4</v>
      </c>
      <c r="F5" s="71" t="s">
        <v>5</v>
      </c>
      <c r="G5" s="74" t="s">
        <v>38</v>
      </c>
      <c r="H5" s="75"/>
      <c r="I5" s="75"/>
      <c r="J5" s="76"/>
      <c r="K5" s="67" t="s">
        <v>6</v>
      </c>
      <c r="L5" s="67" t="s">
        <v>7</v>
      </c>
    </row>
    <row r="6" spans="2:13" x14ac:dyDescent="0.15">
      <c r="B6" s="70"/>
      <c r="C6" s="70"/>
      <c r="D6" s="70"/>
      <c r="E6" s="70"/>
      <c r="F6" s="72"/>
      <c r="G6" s="68" t="s">
        <v>39</v>
      </c>
      <c r="H6" s="68" t="s">
        <v>40</v>
      </c>
      <c r="I6" s="68" t="s">
        <v>41</v>
      </c>
      <c r="J6" s="67" t="s">
        <v>42</v>
      </c>
      <c r="K6" s="67"/>
      <c r="L6" s="67"/>
    </row>
    <row r="7" spans="2:13" x14ac:dyDescent="0.15">
      <c r="B7" s="70"/>
      <c r="C7" s="70"/>
      <c r="D7" s="70"/>
      <c r="E7" s="70"/>
      <c r="F7" s="73"/>
      <c r="G7" s="67"/>
      <c r="H7" s="67"/>
      <c r="I7" s="67"/>
      <c r="J7" s="67"/>
      <c r="K7" s="67"/>
      <c r="L7" s="67"/>
    </row>
    <row r="8" spans="2:13" ht="17.25" customHeight="1" x14ac:dyDescent="0.15">
      <c r="B8" s="61" t="s">
        <v>43</v>
      </c>
      <c r="C8" s="49" t="s">
        <v>8</v>
      </c>
      <c r="D8" s="49" t="s">
        <v>9</v>
      </c>
      <c r="E8" s="41" t="s">
        <v>10</v>
      </c>
      <c r="F8" s="4" t="s">
        <v>11</v>
      </c>
      <c r="G8" s="24">
        <v>155</v>
      </c>
      <c r="H8" s="24">
        <v>212</v>
      </c>
      <c r="I8" s="24">
        <v>920</v>
      </c>
      <c r="J8" s="24">
        <v>14972</v>
      </c>
      <c r="K8" s="24">
        <v>16259</v>
      </c>
      <c r="L8" s="5"/>
    </row>
    <row r="9" spans="2:13" x14ac:dyDescent="0.15">
      <c r="B9" s="62"/>
      <c r="C9" s="50"/>
      <c r="D9" s="50"/>
      <c r="E9" s="42"/>
      <c r="F9" s="6" t="s">
        <v>12</v>
      </c>
      <c r="G9" s="25"/>
      <c r="H9" s="25"/>
      <c r="I9" s="25"/>
      <c r="J9" s="25">
        <v>2302</v>
      </c>
      <c r="K9" s="25">
        <v>2302</v>
      </c>
      <c r="L9" s="7"/>
    </row>
    <row r="10" spans="2:13" x14ac:dyDescent="0.15">
      <c r="B10" s="62"/>
      <c r="C10" s="50"/>
      <c r="D10" s="50"/>
      <c r="E10" s="42"/>
      <c r="F10" s="6" t="s">
        <v>13</v>
      </c>
      <c r="G10" s="25">
        <v>819</v>
      </c>
      <c r="H10" s="25">
        <v>1477</v>
      </c>
      <c r="I10" s="25">
        <v>4184</v>
      </c>
      <c r="J10" s="25">
        <v>5130</v>
      </c>
      <c r="K10" s="25">
        <v>11610</v>
      </c>
      <c r="L10" s="7"/>
    </row>
    <row r="11" spans="2:13" x14ac:dyDescent="0.15">
      <c r="B11" s="62"/>
      <c r="C11" s="50"/>
      <c r="D11" s="50"/>
      <c r="E11" s="42"/>
      <c r="F11" s="6" t="s">
        <v>14</v>
      </c>
      <c r="G11" s="25">
        <v>1147</v>
      </c>
      <c r="H11" s="25">
        <v>2508</v>
      </c>
      <c r="I11" s="25">
        <v>9919</v>
      </c>
      <c r="J11" s="25">
        <v>16174</v>
      </c>
      <c r="K11" s="25">
        <v>29748</v>
      </c>
      <c r="L11" s="7"/>
      <c r="M11" s="8"/>
    </row>
    <row r="12" spans="2:13" x14ac:dyDescent="0.15">
      <c r="B12" s="62"/>
      <c r="C12" s="50"/>
      <c r="D12" s="50"/>
      <c r="E12" s="43"/>
      <c r="F12" s="9" t="s">
        <v>15</v>
      </c>
      <c r="G12" s="26">
        <f>SUM(G8:G11)</f>
        <v>2121</v>
      </c>
      <c r="H12" s="26">
        <f>SUM(H8:H11)</f>
        <v>4197</v>
      </c>
      <c r="I12" s="26">
        <f>SUM(I8:I11)</f>
        <v>15023</v>
      </c>
      <c r="J12" s="26">
        <f>SUM(J8:J11)</f>
        <v>38578</v>
      </c>
      <c r="K12" s="26">
        <f>SUM(K8:K11)</f>
        <v>59919</v>
      </c>
      <c r="L12" s="10"/>
    </row>
    <row r="13" spans="2:13" x14ac:dyDescent="0.15">
      <c r="B13" s="62"/>
      <c r="C13" s="50"/>
      <c r="D13" s="50"/>
      <c r="E13" s="41" t="s">
        <v>16</v>
      </c>
      <c r="F13" s="4" t="s">
        <v>11</v>
      </c>
      <c r="G13" s="24">
        <v>20</v>
      </c>
      <c r="H13" s="24">
        <v>106</v>
      </c>
      <c r="I13" s="24">
        <v>1246</v>
      </c>
      <c r="J13" s="24">
        <v>34125</v>
      </c>
      <c r="K13" s="24">
        <v>35497</v>
      </c>
      <c r="L13" s="5"/>
    </row>
    <row r="14" spans="2:13" x14ac:dyDescent="0.15">
      <c r="B14" s="62"/>
      <c r="C14" s="50"/>
      <c r="D14" s="50"/>
      <c r="E14" s="42"/>
      <c r="F14" s="6" t="s">
        <v>12</v>
      </c>
      <c r="G14" s="25"/>
      <c r="H14" s="25"/>
      <c r="I14" s="25"/>
      <c r="J14" s="25">
        <v>5486</v>
      </c>
      <c r="K14" s="25">
        <v>5486</v>
      </c>
      <c r="L14" s="7"/>
    </row>
    <row r="15" spans="2:13" x14ac:dyDescent="0.15">
      <c r="B15" s="62"/>
      <c r="C15" s="50"/>
      <c r="D15" s="50"/>
      <c r="E15" s="42"/>
      <c r="F15" s="6" t="s">
        <v>13</v>
      </c>
      <c r="G15" s="25">
        <v>167</v>
      </c>
      <c r="H15" s="25">
        <v>454</v>
      </c>
      <c r="I15" s="25">
        <v>907</v>
      </c>
      <c r="J15" s="25">
        <v>11287</v>
      </c>
      <c r="K15" s="25">
        <v>12815</v>
      </c>
      <c r="L15" s="7"/>
    </row>
    <row r="16" spans="2:13" x14ac:dyDescent="0.15">
      <c r="B16" s="62"/>
      <c r="C16" s="50"/>
      <c r="D16" s="50"/>
      <c r="E16" s="42"/>
      <c r="F16" s="6" t="s">
        <v>14</v>
      </c>
      <c r="G16" s="25">
        <v>1122</v>
      </c>
      <c r="H16" s="25">
        <v>2586</v>
      </c>
      <c r="I16" s="25">
        <v>17062</v>
      </c>
      <c r="J16" s="25">
        <v>46505</v>
      </c>
      <c r="K16" s="25">
        <v>67275</v>
      </c>
      <c r="L16" s="7"/>
    </row>
    <row r="17" spans="2:12" x14ac:dyDescent="0.15">
      <c r="B17" s="62"/>
      <c r="C17" s="50"/>
      <c r="D17" s="50"/>
      <c r="E17" s="43"/>
      <c r="F17" s="9" t="s">
        <v>15</v>
      </c>
      <c r="G17" s="26">
        <f>SUM(G13:G16)</f>
        <v>1309</v>
      </c>
      <c r="H17" s="26">
        <f>SUM(H13:H16)</f>
        <v>3146</v>
      </c>
      <c r="I17" s="26">
        <f>SUM(I13:I16)</f>
        <v>19215</v>
      </c>
      <c r="J17" s="26">
        <f>SUM(J13:J16)</f>
        <v>97403</v>
      </c>
      <c r="K17" s="26">
        <f>SUM(K13:K16)</f>
        <v>121073</v>
      </c>
      <c r="L17" s="10"/>
    </row>
    <row r="18" spans="2:12" x14ac:dyDescent="0.15">
      <c r="B18" s="62"/>
      <c r="C18" s="50"/>
      <c r="D18" s="50"/>
      <c r="E18" s="41" t="s">
        <v>17</v>
      </c>
      <c r="F18" s="4" t="s">
        <v>11</v>
      </c>
      <c r="G18" s="24">
        <v>76</v>
      </c>
      <c r="H18" s="24">
        <v>138</v>
      </c>
      <c r="I18" s="24">
        <v>525</v>
      </c>
      <c r="J18" s="24">
        <v>21111</v>
      </c>
      <c r="K18" s="24">
        <v>21850</v>
      </c>
      <c r="L18" s="5"/>
    </row>
    <row r="19" spans="2:12" x14ac:dyDescent="0.15">
      <c r="B19" s="62"/>
      <c r="C19" s="50"/>
      <c r="D19" s="50"/>
      <c r="E19" s="42"/>
      <c r="F19" s="6" t="s">
        <v>12</v>
      </c>
      <c r="G19" s="25"/>
      <c r="H19" s="25"/>
      <c r="I19" s="25">
        <v>55</v>
      </c>
      <c r="J19" s="25">
        <v>2338</v>
      </c>
      <c r="K19" s="25">
        <v>2393</v>
      </c>
      <c r="L19" s="7"/>
    </row>
    <row r="20" spans="2:12" x14ac:dyDescent="0.15">
      <c r="B20" s="62"/>
      <c r="C20" s="50"/>
      <c r="D20" s="50"/>
      <c r="E20" s="42"/>
      <c r="F20" s="6" t="s">
        <v>13</v>
      </c>
      <c r="G20" s="25">
        <v>85</v>
      </c>
      <c r="H20" s="25">
        <v>187</v>
      </c>
      <c r="I20" s="25">
        <v>966</v>
      </c>
      <c r="J20" s="25">
        <v>6627</v>
      </c>
      <c r="K20" s="25">
        <v>7865</v>
      </c>
      <c r="L20" s="7"/>
    </row>
    <row r="21" spans="2:12" x14ac:dyDescent="0.15">
      <c r="B21" s="62"/>
      <c r="C21" s="50"/>
      <c r="D21" s="50"/>
      <c r="E21" s="42"/>
      <c r="F21" s="6" t="s">
        <v>14</v>
      </c>
      <c r="G21" s="25">
        <v>497</v>
      </c>
      <c r="H21" s="25">
        <v>1094</v>
      </c>
      <c r="I21" s="25">
        <v>4349</v>
      </c>
      <c r="J21" s="25">
        <v>9169</v>
      </c>
      <c r="K21" s="25">
        <v>15109</v>
      </c>
      <c r="L21" s="7"/>
    </row>
    <row r="22" spans="2:12" x14ac:dyDescent="0.15">
      <c r="B22" s="62"/>
      <c r="C22" s="50"/>
      <c r="D22" s="50"/>
      <c r="E22" s="42"/>
      <c r="F22" s="11" t="s">
        <v>15</v>
      </c>
      <c r="G22" s="26">
        <f>SUM(G18:G21)</f>
        <v>658</v>
      </c>
      <c r="H22" s="26">
        <f>SUM(H18:H21)</f>
        <v>1419</v>
      </c>
      <c r="I22" s="26">
        <f>SUM(I18:I21)</f>
        <v>5895</v>
      </c>
      <c r="J22" s="26">
        <f>SUM(J18:J21)</f>
        <v>39245</v>
      </c>
      <c r="K22" s="26">
        <f>SUM(K18:K21)</f>
        <v>47217</v>
      </c>
      <c r="L22" s="10"/>
    </row>
    <row r="23" spans="2:12" x14ac:dyDescent="0.15">
      <c r="B23" s="62"/>
      <c r="C23" s="43"/>
      <c r="D23" s="44"/>
      <c r="E23" s="44"/>
      <c r="F23" s="45"/>
      <c r="G23" s="27">
        <f>SUM(G22,G17,G12)</f>
        <v>4088</v>
      </c>
      <c r="H23" s="27">
        <f>SUM(H22,H17,H12)</f>
        <v>8762</v>
      </c>
      <c r="I23" s="27">
        <f>SUM(I22,I17,I12)</f>
        <v>40133</v>
      </c>
      <c r="J23" s="27">
        <f>SUM(J22,J17,J12)</f>
        <v>175226</v>
      </c>
      <c r="K23" s="27">
        <f>SUM(K22,K17,K12)</f>
        <v>228209</v>
      </c>
      <c r="L23" s="12"/>
    </row>
    <row r="24" spans="2:12" ht="17.25" customHeight="1" x14ac:dyDescent="0.15">
      <c r="B24" s="62"/>
      <c r="C24" s="49" t="s">
        <v>18</v>
      </c>
      <c r="D24" s="41" t="s">
        <v>19</v>
      </c>
      <c r="E24" s="41" t="s">
        <v>20</v>
      </c>
      <c r="F24" s="4" t="s">
        <v>11</v>
      </c>
      <c r="G24" s="24"/>
      <c r="H24" s="24"/>
      <c r="I24" s="24">
        <v>70</v>
      </c>
      <c r="J24" s="24">
        <v>18634.7</v>
      </c>
      <c r="K24" s="24">
        <v>18704.7</v>
      </c>
      <c r="L24" s="5"/>
    </row>
    <row r="25" spans="2:12" x14ac:dyDescent="0.15">
      <c r="B25" s="62"/>
      <c r="C25" s="50"/>
      <c r="D25" s="42"/>
      <c r="E25" s="42"/>
      <c r="F25" s="6" t="s">
        <v>12</v>
      </c>
      <c r="G25" s="25"/>
      <c r="H25" s="25"/>
      <c r="I25" s="25"/>
      <c r="J25" s="25">
        <v>1699</v>
      </c>
      <c r="K25" s="25">
        <v>1699</v>
      </c>
      <c r="L25" s="7"/>
    </row>
    <row r="26" spans="2:12" x14ac:dyDescent="0.15">
      <c r="B26" s="62"/>
      <c r="C26" s="50"/>
      <c r="D26" s="42"/>
      <c r="E26" s="42"/>
      <c r="F26" s="6" t="s">
        <v>13</v>
      </c>
      <c r="G26" s="25"/>
      <c r="H26" s="25"/>
      <c r="I26" s="25"/>
      <c r="J26" s="25"/>
      <c r="K26" s="25">
        <f t="shared" ref="K26" si="0">SUM(G26:J26)</f>
        <v>0</v>
      </c>
      <c r="L26" s="7"/>
    </row>
    <row r="27" spans="2:12" x14ac:dyDescent="0.15">
      <c r="B27" s="62"/>
      <c r="C27" s="50"/>
      <c r="D27" s="42"/>
      <c r="E27" s="42"/>
      <c r="F27" s="6" t="s">
        <v>14</v>
      </c>
      <c r="G27" s="25">
        <v>1269.8</v>
      </c>
      <c r="H27" s="25">
        <v>2039.1</v>
      </c>
      <c r="I27" s="25">
        <v>5601</v>
      </c>
      <c r="J27" s="25">
        <v>27647.599999999999</v>
      </c>
      <c r="K27" s="25">
        <v>36557.5</v>
      </c>
      <c r="L27" s="7"/>
    </row>
    <row r="28" spans="2:12" x14ac:dyDescent="0.15">
      <c r="B28" s="62"/>
      <c r="C28" s="50"/>
      <c r="D28" s="42"/>
      <c r="E28" s="43"/>
      <c r="F28" s="9" t="s">
        <v>15</v>
      </c>
      <c r="G28" s="26">
        <f>SUM(G24:G27)</f>
        <v>1269.8</v>
      </c>
      <c r="H28" s="26">
        <f>SUM(H24:H27)</f>
        <v>2039.1</v>
      </c>
      <c r="I28" s="26">
        <f>SUM(I24:I27)</f>
        <v>5671</v>
      </c>
      <c r="J28" s="26">
        <f>SUM(J24:J27)</f>
        <v>47981.3</v>
      </c>
      <c r="K28" s="26">
        <f>SUM(K24:K27)</f>
        <v>56961.2</v>
      </c>
      <c r="L28" s="10"/>
    </row>
    <row r="29" spans="2:12" ht="17.25" customHeight="1" x14ac:dyDescent="0.15">
      <c r="B29" s="62"/>
      <c r="C29" s="50"/>
      <c r="D29" s="42"/>
      <c r="E29" s="41" t="s">
        <v>21</v>
      </c>
      <c r="F29" s="4" t="s">
        <v>11</v>
      </c>
      <c r="G29" s="24">
        <v>3</v>
      </c>
      <c r="H29" s="24"/>
      <c r="I29" s="24"/>
      <c r="J29" s="24">
        <v>180</v>
      </c>
      <c r="K29" s="24">
        <v>183</v>
      </c>
      <c r="L29" s="5"/>
    </row>
    <row r="30" spans="2:12" ht="17.25" customHeight="1" x14ac:dyDescent="0.15">
      <c r="B30" s="62"/>
      <c r="C30" s="50"/>
      <c r="D30" s="42"/>
      <c r="E30" s="42"/>
      <c r="F30" s="6" t="s">
        <v>12</v>
      </c>
      <c r="G30" s="25"/>
      <c r="H30" s="25"/>
      <c r="I30" s="25"/>
      <c r="J30" s="25">
        <v>484</v>
      </c>
      <c r="K30" s="25">
        <v>484</v>
      </c>
      <c r="L30" s="7"/>
    </row>
    <row r="31" spans="2:12" ht="17.25" customHeight="1" x14ac:dyDescent="0.15">
      <c r="B31" s="62"/>
      <c r="C31" s="50"/>
      <c r="D31" s="42"/>
      <c r="E31" s="42"/>
      <c r="F31" s="6" t="s">
        <v>13</v>
      </c>
      <c r="G31" s="25"/>
      <c r="H31" s="25"/>
      <c r="I31" s="25"/>
      <c r="J31" s="25"/>
      <c r="K31" s="25">
        <f t="shared" ref="K31" si="1">SUM(G31:J31)</f>
        <v>0</v>
      </c>
      <c r="L31" s="7"/>
    </row>
    <row r="32" spans="2:12" ht="17.25" customHeight="1" x14ac:dyDescent="0.15">
      <c r="B32" s="62"/>
      <c r="C32" s="50"/>
      <c r="D32" s="42"/>
      <c r="E32" s="42"/>
      <c r="F32" s="6" t="s">
        <v>14</v>
      </c>
      <c r="G32" s="25">
        <v>414</v>
      </c>
      <c r="H32" s="25">
        <v>734</v>
      </c>
      <c r="I32" s="25">
        <v>1137</v>
      </c>
      <c r="J32" s="25">
        <v>930</v>
      </c>
      <c r="K32" s="25">
        <v>3215</v>
      </c>
      <c r="L32" s="7"/>
    </row>
    <row r="33" spans="2:12" ht="17.25" customHeight="1" x14ac:dyDescent="0.15">
      <c r="B33" s="62"/>
      <c r="C33" s="50"/>
      <c r="D33" s="42"/>
      <c r="E33" s="43"/>
      <c r="F33" s="9" t="s">
        <v>15</v>
      </c>
      <c r="G33" s="26">
        <f>SUM(G29:G32)</f>
        <v>417</v>
      </c>
      <c r="H33" s="26">
        <f>SUM(H29:H32)</f>
        <v>734</v>
      </c>
      <c r="I33" s="26">
        <f>SUM(I29:I32)</f>
        <v>1137</v>
      </c>
      <c r="J33" s="26">
        <f>SUM(J29:J32)</f>
        <v>1594</v>
      </c>
      <c r="K33" s="26">
        <f>SUM(K29:K32)</f>
        <v>3882</v>
      </c>
      <c r="L33" s="10"/>
    </row>
    <row r="34" spans="2:12" hidden="1" x14ac:dyDescent="0.15">
      <c r="B34" s="62"/>
      <c r="C34" s="50"/>
      <c r="D34" s="42"/>
      <c r="E34" s="41" t="s">
        <v>22</v>
      </c>
      <c r="F34" s="4" t="s">
        <v>11</v>
      </c>
      <c r="G34" s="24"/>
      <c r="H34" s="24"/>
      <c r="I34" s="24"/>
      <c r="J34" s="24"/>
      <c r="K34" s="24">
        <f>SUM(G34:J34)</f>
        <v>0</v>
      </c>
      <c r="L34" s="5"/>
    </row>
    <row r="35" spans="2:12" hidden="1" x14ac:dyDescent="0.15">
      <c r="B35" s="62"/>
      <c r="C35" s="50"/>
      <c r="D35" s="42"/>
      <c r="E35" s="42"/>
      <c r="F35" s="6" t="s">
        <v>12</v>
      </c>
      <c r="G35" s="25"/>
      <c r="H35" s="25"/>
      <c r="I35" s="25"/>
      <c r="J35" s="25"/>
      <c r="K35" s="25">
        <f t="shared" ref="K35:K37" si="2">SUM(G35:J35)</f>
        <v>0</v>
      </c>
      <c r="L35" s="7"/>
    </row>
    <row r="36" spans="2:12" hidden="1" x14ac:dyDescent="0.15">
      <c r="B36" s="62"/>
      <c r="C36" s="50"/>
      <c r="D36" s="42"/>
      <c r="E36" s="42"/>
      <c r="F36" s="6" t="s">
        <v>13</v>
      </c>
      <c r="G36" s="25"/>
      <c r="H36" s="25"/>
      <c r="I36" s="25"/>
      <c r="J36" s="25"/>
      <c r="K36" s="25">
        <f t="shared" si="2"/>
        <v>0</v>
      </c>
      <c r="L36" s="7"/>
    </row>
    <row r="37" spans="2:12" hidden="1" x14ac:dyDescent="0.15">
      <c r="B37" s="62"/>
      <c r="C37" s="50"/>
      <c r="D37" s="42"/>
      <c r="E37" s="42"/>
      <c r="F37" s="6" t="s">
        <v>14</v>
      </c>
      <c r="G37" s="25"/>
      <c r="H37" s="25"/>
      <c r="I37" s="25"/>
      <c r="J37" s="25"/>
      <c r="K37" s="25">
        <f t="shared" si="2"/>
        <v>0</v>
      </c>
      <c r="L37" s="7"/>
    </row>
    <row r="38" spans="2:12" hidden="1" x14ac:dyDescent="0.15">
      <c r="B38" s="62"/>
      <c r="C38" s="50"/>
      <c r="D38" s="42"/>
      <c r="E38" s="43"/>
      <c r="F38" s="9" t="s">
        <v>15</v>
      </c>
      <c r="G38" s="26">
        <f>SUM(G34:G37)</f>
        <v>0</v>
      </c>
      <c r="H38" s="26">
        <f>SUM(H34:H37)</f>
        <v>0</v>
      </c>
      <c r="I38" s="26">
        <f>SUM(I34:I37)</f>
        <v>0</v>
      </c>
      <c r="J38" s="26">
        <f>SUM(J34:J37)</f>
        <v>0</v>
      </c>
      <c r="K38" s="26">
        <f>SUM(K34:K37)</f>
        <v>0</v>
      </c>
      <c r="L38" s="10"/>
    </row>
    <row r="39" spans="2:12" ht="17.25" hidden="1" customHeight="1" x14ac:dyDescent="0.15">
      <c r="B39" s="62"/>
      <c r="C39" s="50"/>
      <c r="D39" s="42"/>
      <c r="E39" s="41" t="s">
        <v>22</v>
      </c>
      <c r="F39" s="4" t="s">
        <v>11</v>
      </c>
      <c r="G39" s="24"/>
      <c r="H39" s="24"/>
      <c r="I39" s="24"/>
      <c r="J39" s="24"/>
      <c r="K39" s="24">
        <f>SUM(G39:J39)</f>
        <v>0</v>
      </c>
      <c r="L39" s="5"/>
    </row>
    <row r="40" spans="2:12" ht="17.25" hidden="1" customHeight="1" x14ac:dyDescent="0.15">
      <c r="B40" s="62"/>
      <c r="C40" s="50"/>
      <c r="D40" s="42"/>
      <c r="E40" s="42"/>
      <c r="F40" s="6" t="s">
        <v>12</v>
      </c>
      <c r="G40" s="25"/>
      <c r="H40" s="25"/>
      <c r="I40" s="25"/>
      <c r="J40" s="25"/>
      <c r="K40" s="25">
        <f t="shared" ref="K40:K42" si="3">SUM(G40:J40)</f>
        <v>0</v>
      </c>
      <c r="L40" s="7"/>
    </row>
    <row r="41" spans="2:12" ht="17.25" hidden="1" customHeight="1" x14ac:dyDescent="0.15">
      <c r="B41" s="62"/>
      <c r="C41" s="50"/>
      <c r="D41" s="42"/>
      <c r="E41" s="42"/>
      <c r="F41" s="6" t="s">
        <v>13</v>
      </c>
      <c r="G41" s="25"/>
      <c r="H41" s="25"/>
      <c r="I41" s="25"/>
      <c r="J41" s="25"/>
      <c r="K41" s="25">
        <f t="shared" si="3"/>
        <v>0</v>
      </c>
      <c r="L41" s="7"/>
    </row>
    <row r="42" spans="2:12" ht="17.25" hidden="1" customHeight="1" x14ac:dyDescent="0.15">
      <c r="B42" s="62"/>
      <c r="C42" s="50"/>
      <c r="D42" s="42"/>
      <c r="E42" s="42"/>
      <c r="F42" s="6" t="s">
        <v>14</v>
      </c>
      <c r="G42" s="25"/>
      <c r="H42" s="25"/>
      <c r="I42" s="25"/>
      <c r="J42" s="25"/>
      <c r="K42" s="25">
        <f t="shared" si="3"/>
        <v>0</v>
      </c>
      <c r="L42" s="7"/>
    </row>
    <row r="43" spans="2:12" ht="17.25" hidden="1" customHeight="1" x14ac:dyDescent="0.15">
      <c r="B43" s="62"/>
      <c r="C43" s="50"/>
      <c r="D43" s="42"/>
      <c r="E43" s="43"/>
      <c r="F43" s="9" t="s">
        <v>15</v>
      </c>
      <c r="G43" s="26">
        <f>SUM(G39:G42)</f>
        <v>0</v>
      </c>
      <c r="H43" s="26">
        <f>SUM(H39:H42)</f>
        <v>0</v>
      </c>
      <c r="I43" s="26">
        <f>SUM(I39:I42)</f>
        <v>0</v>
      </c>
      <c r="J43" s="26">
        <f>SUM(J39:J42)</f>
        <v>0</v>
      </c>
      <c r="K43" s="26">
        <f>SUM(K39:K42)</f>
        <v>0</v>
      </c>
      <c r="L43" s="10"/>
    </row>
    <row r="44" spans="2:12" x14ac:dyDescent="0.15">
      <c r="B44" s="62"/>
      <c r="C44" s="50"/>
      <c r="D44" s="43"/>
      <c r="E44" s="44"/>
      <c r="F44" s="45"/>
      <c r="G44" s="27">
        <f>SUM(G43,G38,G33,G28)</f>
        <v>1686.8</v>
      </c>
      <c r="H44" s="27">
        <f>SUM(H43,H38,H33,H28)</f>
        <v>2773.1</v>
      </c>
      <c r="I44" s="27">
        <f>SUM(I43,I38,I33,I28)</f>
        <v>6808</v>
      </c>
      <c r="J44" s="27">
        <f>SUM(J43,J38,J33,J28)</f>
        <v>49575.3</v>
      </c>
      <c r="K44" s="27">
        <f>SUM(K43,K38,K33,K28)</f>
        <v>60843.199999999997</v>
      </c>
      <c r="L44" s="12"/>
    </row>
    <row r="45" spans="2:12" ht="17.25" customHeight="1" x14ac:dyDescent="0.15">
      <c r="B45" s="62"/>
      <c r="C45" s="50"/>
      <c r="D45" s="46" t="s">
        <v>23</v>
      </c>
      <c r="E45" s="49" t="s">
        <v>24</v>
      </c>
      <c r="F45" s="4" t="s">
        <v>11</v>
      </c>
      <c r="G45" s="24">
        <v>19.399999999999999</v>
      </c>
      <c r="H45" s="24">
        <v>75.400000000000006</v>
      </c>
      <c r="I45" s="24">
        <v>90</v>
      </c>
      <c r="J45" s="24">
        <v>53630.500000000007</v>
      </c>
      <c r="K45" s="24">
        <v>53815.30000000001</v>
      </c>
      <c r="L45" s="5"/>
    </row>
    <row r="46" spans="2:12" x14ac:dyDescent="0.15">
      <c r="B46" s="62"/>
      <c r="C46" s="50"/>
      <c r="D46" s="47"/>
      <c r="E46" s="50"/>
      <c r="F46" s="6" t="s">
        <v>12</v>
      </c>
      <c r="G46" s="25"/>
      <c r="H46" s="25"/>
      <c r="I46" s="25">
        <v>174.3</v>
      </c>
      <c r="J46" s="25">
        <v>10989.3</v>
      </c>
      <c r="K46" s="25">
        <v>11163.599999999999</v>
      </c>
      <c r="L46" s="7"/>
    </row>
    <row r="47" spans="2:12" x14ac:dyDescent="0.15">
      <c r="B47" s="62"/>
      <c r="C47" s="50"/>
      <c r="D47" s="47"/>
      <c r="E47" s="50"/>
      <c r="F47" s="6" t="s">
        <v>13</v>
      </c>
      <c r="G47" s="25"/>
      <c r="H47" s="25">
        <v>91.6</v>
      </c>
      <c r="I47" s="25">
        <v>126.1</v>
      </c>
      <c r="J47" s="25">
        <v>8613.0999999999985</v>
      </c>
      <c r="K47" s="25">
        <v>8830.7999999999993</v>
      </c>
      <c r="L47" s="7"/>
    </row>
    <row r="48" spans="2:12" x14ac:dyDescent="0.15">
      <c r="B48" s="62"/>
      <c r="C48" s="50"/>
      <c r="D48" s="47"/>
      <c r="E48" s="50"/>
      <c r="F48" s="6" t="s">
        <v>14</v>
      </c>
      <c r="G48" s="25">
        <v>754.49999999999989</v>
      </c>
      <c r="H48" s="25">
        <v>2158.1</v>
      </c>
      <c r="I48" s="25">
        <v>6604.2000000000007</v>
      </c>
      <c r="J48" s="25">
        <v>59499.800000000025</v>
      </c>
      <c r="K48" s="25">
        <v>69016.600000000035</v>
      </c>
      <c r="L48" s="7"/>
    </row>
    <row r="49" spans="2:13" x14ac:dyDescent="0.15">
      <c r="B49" s="62"/>
      <c r="C49" s="50"/>
      <c r="D49" s="48"/>
      <c r="E49" s="51" t="s">
        <v>15</v>
      </c>
      <c r="F49" s="52"/>
      <c r="G49" s="26">
        <f>SUM(G45:G48)</f>
        <v>773.89999999999986</v>
      </c>
      <c r="H49" s="26">
        <f>SUM(H45:H48)</f>
        <v>2325.1</v>
      </c>
      <c r="I49" s="26">
        <f>SUM(I45:I48)</f>
        <v>6994.6</v>
      </c>
      <c r="J49" s="26">
        <f>SUM(J45:J48)</f>
        <v>132732.70000000001</v>
      </c>
      <c r="K49" s="26">
        <f>SUM(K45:K48)</f>
        <v>142826.30000000005</v>
      </c>
      <c r="L49" s="10"/>
    </row>
    <row r="50" spans="2:13" ht="17.25" customHeight="1" x14ac:dyDescent="0.15">
      <c r="B50" s="62"/>
      <c r="C50" s="50"/>
      <c r="D50" s="49" t="s">
        <v>25</v>
      </c>
      <c r="E50" s="41" t="s">
        <v>26</v>
      </c>
      <c r="F50" s="4" t="s">
        <v>11</v>
      </c>
      <c r="G50" s="24">
        <v>44</v>
      </c>
      <c r="H50" s="24"/>
      <c r="I50" s="24"/>
      <c r="J50" s="24">
        <v>14722.2</v>
      </c>
      <c r="K50" s="24">
        <v>14766.2</v>
      </c>
      <c r="L50" s="5"/>
    </row>
    <row r="51" spans="2:13" x14ac:dyDescent="0.15">
      <c r="B51" s="62"/>
      <c r="C51" s="50"/>
      <c r="D51" s="50"/>
      <c r="E51" s="42"/>
      <c r="F51" s="6" t="s">
        <v>12</v>
      </c>
      <c r="G51" s="25"/>
      <c r="H51" s="25"/>
      <c r="I51" s="25"/>
      <c r="J51" s="25">
        <v>3677</v>
      </c>
      <c r="K51" s="25">
        <v>3677</v>
      </c>
      <c r="L51" s="7"/>
    </row>
    <row r="52" spans="2:13" x14ac:dyDescent="0.15">
      <c r="B52" s="62"/>
      <c r="C52" s="50"/>
      <c r="D52" s="50"/>
      <c r="E52" s="42"/>
      <c r="F52" s="6" t="s">
        <v>13</v>
      </c>
      <c r="G52" s="25">
        <v>172</v>
      </c>
      <c r="H52" s="25">
        <v>394</v>
      </c>
      <c r="I52" s="25">
        <v>1180</v>
      </c>
      <c r="J52" s="25">
        <v>1436</v>
      </c>
      <c r="K52" s="25">
        <v>3182</v>
      </c>
      <c r="L52" s="7"/>
    </row>
    <row r="53" spans="2:13" x14ac:dyDescent="0.15">
      <c r="B53" s="62"/>
      <c r="C53" s="50"/>
      <c r="D53" s="50"/>
      <c r="E53" s="42"/>
      <c r="F53" s="6" t="s">
        <v>14</v>
      </c>
      <c r="G53" s="25">
        <v>1350</v>
      </c>
      <c r="H53" s="25">
        <v>4760.7</v>
      </c>
      <c r="I53" s="25">
        <v>19420</v>
      </c>
      <c r="J53" s="25">
        <v>74557.299999999988</v>
      </c>
      <c r="K53" s="25">
        <v>100087.99999999999</v>
      </c>
      <c r="L53" s="7"/>
    </row>
    <row r="54" spans="2:13" x14ac:dyDescent="0.15">
      <c r="B54" s="62"/>
      <c r="C54" s="50"/>
      <c r="D54" s="50"/>
      <c r="E54" s="43"/>
      <c r="F54" s="32" t="s">
        <v>15</v>
      </c>
      <c r="G54" s="26">
        <f>SUM(G50:G53)</f>
        <v>1566</v>
      </c>
      <c r="H54" s="26">
        <f>SUM(H50:H53)</f>
        <v>5154.7</v>
      </c>
      <c r="I54" s="26">
        <f>SUM(I50:I53)</f>
        <v>20600</v>
      </c>
      <c r="J54" s="26">
        <f>SUM(J50:J53)</f>
        <v>94392.499999999985</v>
      </c>
      <c r="K54" s="26">
        <f>SUM(K50:K53)</f>
        <v>121713.19999999998</v>
      </c>
      <c r="L54" s="10"/>
      <c r="M54" s="8"/>
    </row>
    <row r="55" spans="2:13" ht="17.25" customHeight="1" x14ac:dyDescent="0.15">
      <c r="B55" s="62"/>
      <c r="C55" s="50"/>
      <c r="D55" s="50"/>
      <c r="E55" s="41" t="s">
        <v>27</v>
      </c>
      <c r="F55" s="4" t="s">
        <v>11</v>
      </c>
      <c r="G55" s="24">
        <v>65</v>
      </c>
      <c r="H55" s="24">
        <v>135</v>
      </c>
      <c r="I55" s="24">
        <v>642</v>
      </c>
      <c r="J55" s="24">
        <v>25788</v>
      </c>
      <c r="K55" s="24">
        <v>26630</v>
      </c>
      <c r="L55" s="5"/>
    </row>
    <row r="56" spans="2:13" x14ac:dyDescent="0.15">
      <c r="B56" s="62"/>
      <c r="C56" s="50"/>
      <c r="D56" s="50"/>
      <c r="E56" s="42"/>
      <c r="F56" s="6" t="s">
        <v>12</v>
      </c>
      <c r="G56" s="25"/>
      <c r="H56" s="25"/>
      <c r="I56" s="25">
        <v>63</v>
      </c>
      <c r="J56" s="25">
        <v>6427</v>
      </c>
      <c r="K56" s="25">
        <v>6490</v>
      </c>
      <c r="L56" s="7"/>
    </row>
    <row r="57" spans="2:13" x14ac:dyDescent="0.15">
      <c r="B57" s="62"/>
      <c r="C57" s="50"/>
      <c r="D57" s="50"/>
      <c r="E57" s="42"/>
      <c r="F57" s="6" t="s">
        <v>13</v>
      </c>
      <c r="G57" s="25">
        <v>2024</v>
      </c>
      <c r="H57" s="25">
        <v>4467</v>
      </c>
      <c r="I57" s="25">
        <v>19227</v>
      </c>
      <c r="J57" s="25">
        <v>62496</v>
      </c>
      <c r="K57" s="25">
        <v>88214</v>
      </c>
      <c r="L57" s="7"/>
    </row>
    <row r="58" spans="2:13" x14ac:dyDescent="0.15">
      <c r="B58" s="62"/>
      <c r="C58" s="50"/>
      <c r="D58" s="50"/>
      <c r="E58" s="42"/>
      <c r="F58" s="6" t="s">
        <v>14</v>
      </c>
      <c r="G58" s="25"/>
      <c r="H58" s="25">
        <v>40</v>
      </c>
      <c r="I58" s="25">
        <v>90</v>
      </c>
      <c r="J58" s="25">
        <v>766.7</v>
      </c>
      <c r="K58" s="25">
        <v>896.7</v>
      </c>
      <c r="L58" s="7"/>
    </row>
    <row r="59" spans="2:13" x14ac:dyDescent="0.15">
      <c r="B59" s="62"/>
      <c r="C59" s="50"/>
      <c r="D59" s="50"/>
      <c r="E59" s="43"/>
      <c r="F59" s="32" t="s">
        <v>15</v>
      </c>
      <c r="G59" s="26">
        <f>SUM(G55:G58)</f>
        <v>2089</v>
      </c>
      <c r="H59" s="26">
        <f>SUM(H55:H58)</f>
        <v>4642</v>
      </c>
      <c r="I59" s="26">
        <f>SUM(I55:I58)</f>
        <v>20022</v>
      </c>
      <c r="J59" s="26">
        <f>SUM(J55:J58)</f>
        <v>95477.7</v>
      </c>
      <c r="K59" s="26">
        <f>SUM(K55:K58)</f>
        <v>122230.7</v>
      </c>
      <c r="L59" s="10"/>
    </row>
    <row r="60" spans="2:13" ht="17.25" customHeight="1" x14ac:dyDescent="0.15">
      <c r="B60" s="62"/>
      <c r="C60" s="50"/>
      <c r="D60" s="50"/>
      <c r="E60" s="41" t="s">
        <v>28</v>
      </c>
      <c r="F60" s="4" t="s">
        <v>11</v>
      </c>
      <c r="G60" s="24">
        <v>20</v>
      </c>
      <c r="H60" s="24">
        <v>90</v>
      </c>
      <c r="I60" s="24">
        <v>80</v>
      </c>
      <c r="J60" s="24">
        <v>6214.1</v>
      </c>
      <c r="K60" s="24">
        <v>6404.1</v>
      </c>
      <c r="L60" s="5"/>
    </row>
    <row r="61" spans="2:13" x14ac:dyDescent="0.15">
      <c r="B61" s="62"/>
      <c r="C61" s="50"/>
      <c r="D61" s="50"/>
      <c r="E61" s="42"/>
      <c r="F61" s="6" t="s">
        <v>12</v>
      </c>
      <c r="G61" s="25"/>
      <c r="H61" s="25">
        <v>30</v>
      </c>
      <c r="I61" s="25">
        <v>190</v>
      </c>
      <c r="J61" s="25">
        <v>5174</v>
      </c>
      <c r="K61" s="25">
        <v>5394</v>
      </c>
      <c r="L61" s="7"/>
    </row>
    <row r="62" spans="2:13" x14ac:dyDescent="0.15">
      <c r="B62" s="62"/>
      <c r="C62" s="50"/>
      <c r="D62" s="50"/>
      <c r="E62" s="42"/>
      <c r="F62" s="6" t="s">
        <v>13</v>
      </c>
      <c r="G62" s="25">
        <v>64</v>
      </c>
      <c r="H62" s="25">
        <v>147</v>
      </c>
      <c r="I62" s="25">
        <v>200</v>
      </c>
      <c r="J62" s="25">
        <v>1079</v>
      </c>
      <c r="K62" s="25">
        <v>1490</v>
      </c>
      <c r="L62" s="7"/>
    </row>
    <row r="63" spans="2:13" x14ac:dyDescent="0.15">
      <c r="B63" s="62"/>
      <c r="C63" s="50"/>
      <c r="D63" s="50"/>
      <c r="E63" s="42"/>
      <c r="F63" s="6" t="s">
        <v>14</v>
      </c>
      <c r="G63" s="25">
        <v>2521.8000000000002</v>
      </c>
      <c r="H63" s="25">
        <v>7314.5000000000018</v>
      </c>
      <c r="I63" s="25">
        <v>21574.099999999995</v>
      </c>
      <c r="J63" s="25">
        <v>65683.600000000006</v>
      </c>
      <c r="K63" s="25">
        <v>97094</v>
      </c>
      <c r="L63" s="7"/>
    </row>
    <row r="64" spans="2:13" x14ac:dyDescent="0.15">
      <c r="B64" s="62"/>
      <c r="C64" s="50"/>
      <c r="D64" s="50"/>
      <c r="E64" s="43"/>
      <c r="F64" s="32" t="s">
        <v>15</v>
      </c>
      <c r="G64" s="26">
        <f>SUM(G60:G63)</f>
        <v>2605.8000000000002</v>
      </c>
      <c r="H64" s="26">
        <f>SUM(H60:H63)</f>
        <v>7581.5000000000018</v>
      </c>
      <c r="I64" s="26">
        <f>SUM(I60:I63)</f>
        <v>22044.099999999995</v>
      </c>
      <c r="J64" s="26">
        <f>SUM(J60:J63)</f>
        <v>78150.700000000012</v>
      </c>
      <c r="K64" s="26">
        <f>SUM(K60:K63)</f>
        <v>110382.1</v>
      </c>
      <c r="L64" s="10"/>
    </row>
    <row r="65" spans="2:12" x14ac:dyDescent="0.15">
      <c r="B65" s="63"/>
      <c r="C65" s="64"/>
      <c r="D65" s="43"/>
      <c r="E65" s="44"/>
      <c r="F65" s="65"/>
      <c r="G65" s="26">
        <f>SUM(G54,G59,G64)</f>
        <v>6260.8</v>
      </c>
      <c r="H65" s="26">
        <f>SUM(H54,H59,H64)</f>
        <v>17378.200000000004</v>
      </c>
      <c r="I65" s="26">
        <f>SUM(I54,I59,I64)</f>
        <v>62666.099999999991</v>
      </c>
      <c r="J65" s="26">
        <f>SUM(J54,J59,J64)</f>
        <v>268020.90000000002</v>
      </c>
      <c r="K65" s="26">
        <f>SUM(K54,K59,K64)</f>
        <v>354326</v>
      </c>
      <c r="L65" s="10"/>
    </row>
    <row r="66" spans="2:12" ht="17.25" customHeight="1" x14ac:dyDescent="0.15">
      <c r="B66" s="61" t="s">
        <v>44</v>
      </c>
      <c r="C66" s="42" t="s">
        <v>45</v>
      </c>
      <c r="D66" s="49" t="s">
        <v>29</v>
      </c>
      <c r="E66" s="41" t="s">
        <v>30</v>
      </c>
      <c r="F66" s="4" t="s">
        <v>11</v>
      </c>
      <c r="G66" s="24">
        <v>110</v>
      </c>
      <c r="H66" s="24">
        <v>458</v>
      </c>
      <c r="I66" s="24">
        <v>1917</v>
      </c>
      <c r="J66" s="24">
        <v>28711</v>
      </c>
      <c r="K66" s="24">
        <v>31196</v>
      </c>
      <c r="L66" s="5"/>
    </row>
    <row r="67" spans="2:12" x14ac:dyDescent="0.15">
      <c r="B67" s="62"/>
      <c r="C67" s="42"/>
      <c r="D67" s="50"/>
      <c r="E67" s="42"/>
      <c r="F67" s="6" t="s">
        <v>12</v>
      </c>
      <c r="G67" s="25"/>
      <c r="H67" s="25"/>
      <c r="I67" s="25"/>
      <c r="J67" s="25">
        <v>1726</v>
      </c>
      <c r="K67" s="25">
        <v>1726</v>
      </c>
      <c r="L67" s="7"/>
    </row>
    <row r="68" spans="2:12" x14ac:dyDescent="0.15">
      <c r="B68" s="62"/>
      <c r="C68" s="42"/>
      <c r="D68" s="50"/>
      <c r="E68" s="42"/>
      <c r="F68" s="6" t="s">
        <v>13</v>
      </c>
      <c r="G68" s="25"/>
      <c r="H68" s="25"/>
      <c r="I68" s="25"/>
      <c r="J68" s="25"/>
      <c r="K68" s="25">
        <f t="shared" ref="K68" si="4">SUM(G68:J68)</f>
        <v>0</v>
      </c>
      <c r="L68" s="7"/>
    </row>
    <row r="69" spans="2:12" x14ac:dyDescent="0.15">
      <c r="B69" s="62"/>
      <c r="C69" s="42"/>
      <c r="D69" s="50"/>
      <c r="E69" s="42"/>
      <c r="F69" s="6" t="s">
        <v>14</v>
      </c>
      <c r="G69" s="25">
        <v>988</v>
      </c>
      <c r="H69" s="25">
        <v>3121</v>
      </c>
      <c r="I69" s="25">
        <v>10564</v>
      </c>
      <c r="J69" s="25">
        <v>25951</v>
      </c>
      <c r="K69" s="25">
        <v>40624</v>
      </c>
      <c r="L69" s="7"/>
    </row>
    <row r="70" spans="2:12" x14ac:dyDescent="0.15">
      <c r="B70" s="62"/>
      <c r="C70" s="42"/>
      <c r="D70" s="50"/>
      <c r="E70" s="43"/>
      <c r="F70" s="9" t="s">
        <v>15</v>
      </c>
      <c r="G70" s="26">
        <f>SUM(G66:G69)</f>
        <v>1098</v>
      </c>
      <c r="H70" s="26">
        <f>SUM(H66:H69)</f>
        <v>3579</v>
      </c>
      <c r="I70" s="26">
        <f>SUM(I66:I69)</f>
        <v>12481</v>
      </c>
      <c r="J70" s="26">
        <f>SUM(J66:J69)</f>
        <v>56388</v>
      </c>
      <c r="K70" s="26">
        <f>SUM(K66:K69)</f>
        <v>73546</v>
      </c>
      <c r="L70" s="10"/>
    </row>
    <row r="71" spans="2:12" ht="17.25" customHeight="1" x14ac:dyDescent="0.15">
      <c r="B71" s="62"/>
      <c r="C71" s="42"/>
      <c r="D71" s="42"/>
      <c r="E71" s="41" t="s">
        <v>31</v>
      </c>
      <c r="F71" s="4" t="s">
        <v>11</v>
      </c>
      <c r="G71" s="24">
        <v>93</v>
      </c>
      <c r="H71" s="24">
        <v>284</v>
      </c>
      <c r="I71" s="24">
        <v>1281</v>
      </c>
      <c r="J71" s="24">
        <v>32274</v>
      </c>
      <c r="K71" s="24">
        <v>33932</v>
      </c>
      <c r="L71" s="5"/>
    </row>
    <row r="72" spans="2:12" x14ac:dyDescent="0.15">
      <c r="B72" s="62"/>
      <c r="C72" s="42"/>
      <c r="D72" s="42"/>
      <c r="E72" s="42"/>
      <c r="F72" s="6" t="s">
        <v>12</v>
      </c>
      <c r="G72" s="25"/>
      <c r="H72" s="25"/>
      <c r="I72" s="25"/>
      <c r="J72" s="25">
        <v>1703</v>
      </c>
      <c r="K72" s="25">
        <v>1703</v>
      </c>
      <c r="L72" s="7"/>
    </row>
    <row r="73" spans="2:12" x14ac:dyDescent="0.15">
      <c r="B73" s="62"/>
      <c r="C73" s="42"/>
      <c r="D73" s="42"/>
      <c r="E73" s="42"/>
      <c r="F73" s="6" t="s">
        <v>13</v>
      </c>
      <c r="G73" s="25"/>
      <c r="H73" s="25"/>
      <c r="I73" s="25"/>
      <c r="J73" s="25"/>
      <c r="K73" s="25">
        <f t="shared" ref="K73" si="5">SUM(G73:J73)</f>
        <v>0</v>
      </c>
      <c r="L73" s="7"/>
    </row>
    <row r="74" spans="2:12" x14ac:dyDescent="0.15">
      <c r="B74" s="62"/>
      <c r="C74" s="42"/>
      <c r="D74" s="42"/>
      <c r="E74" s="42"/>
      <c r="F74" s="6" t="s">
        <v>14</v>
      </c>
      <c r="G74" s="25">
        <v>921</v>
      </c>
      <c r="H74" s="25">
        <v>1962</v>
      </c>
      <c r="I74" s="25">
        <v>8065</v>
      </c>
      <c r="J74" s="25">
        <v>45298</v>
      </c>
      <c r="K74" s="25">
        <v>56246</v>
      </c>
      <c r="L74" s="7"/>
    </row>
    <row r="75" spans="2:12" x14ac:dyDescent="0.15">
      <c r="B75" s="62"/>
      <c r="C75" s="42"/>
      <c r="D75" s="42"/>
      <c r="E75" s="43"/>
      <c r="F75" s="9" t="s">
        <v>15</v>
      </c>
      <c r="G75" s="26">
        <f>SUM(G71:G74)</f>
        <v>1014</v>
      </c>
      <c r="H75" s="26">
        <f>SUM(H71:H74)</f>
        <v>2246</v>
      </c>
      <c r="I75" s="26">
        <f>SUM(I71:I74)</f>
        <v>9346</v>
      </c>
      <c r="J75" s="26">
        <f>SUM(J71:J74)</f>
        <v>79275</v>
      </c>
      <c r="K75" s="26">
        <f>SUM(K71:K74)</f>
        <v>91881</v>
      </c>
      <c r="L75" s="10"/>
    </row>
    <row r="76" spans="2:12" x14ac:dyDescent="0.15">
      <c r="B76" s="62"/>
      <c r="C76" s="42"/>
      <c r="D76" s="43"/>
      <c r="E76" s="44"/>
      <c r="F76" s="45"/>
      <c r="G76" s="28">
        <f>SUM(G75,G70)</f>
        <v>2112</v>
      </c>
      <c r="H76" s="28">
        <f>SUM(H75,H70)</f>
        <v>5825</v>
      </c>
      <c r="I76" s="28">
        <f>SUM(I75,I70)</f>
        <v>21827</v>
      </c>
      <c r="J76" s="28">
        <f>SUM(J75,J70)</f>
        <v>135663</v>
      </c>
      <c r="K76" s="28">
        <f>SUM(K75,K70)</f>
        <v>165427</v>
      </c>
      <c r="L76" s="13"/>
    </row>
    <row r="77" spans="2:12" ht="17.25" customHeight="1" x14ac:dyDescent="0.15">
      <c r="B77" s="62"/>
      <c r="C77" s="42"/>
      <c r="D77" s="46" t="s">
        <v>32</v>
      </c>
      <c r="E77" s="49" t="s">
        <v>33</v>
      </c>
      <c r="F77" s="4" t="s">
        <v>11</v>
      </c>
      <c r="G77" s="24">
        <v>119</v>
      </c>
      <c r="H77" s="24">
        <v>264</v>
      </c>
      <c r="I77" s="24">
        <v>880</v>
      </c>
      <c r="J77" s="24">
        <v>4851</v>
      </c>
      <c r="K77" s="24">
        <v>6114</v>
      </c>
      <c r="L77" s="5"/>
    </row>
    <row r="78" spans="2:12" x14ac:dyDescent="0.15">
      <c r="B78" s="62"/>
      <c r="C78" s="42"/>
      <c r="D78" s="47"/>
      <c r="E78" s="50"/>
      <c r="F78" s="6" t="s">
        <v>12</v>
      </c>
      <c r="G78" s="25"/>
      <c r="H78" s="25"/>
      <c r="I78" s="25"/>
      <c r="J78" s="25">
        <v>2607</v>
      </c>
      <c r="K78" s="25">
        <v>2607</v>
      </c>
      <c r="L78" s="7"/>
    </row>
    <row r="79" spans="2:12" x14ac:dyDescent="0.15">
      <c r="B79" s="62"/>
      <c r="C79" s="42"/>
      <c r="D79" s="47"/>
      <c r="E79" s="50"/>
      <c r="F79" s="6" t="s">
        <v>13</v>
      </c>
      <c r="G79" s="25"/>
      <c r="H79" s="25"/>
      <c r="I79" s="25"/>
      <c r="J79" s="25"/>
      <c r="K79" s="25">
        <f t="shared" ref="K79" si="6">SUM(G79:J79)</f>
        <v>0</v>
      </c>
      <c r="L79" s="7"/>
    </row>
    <row r="80" spans="2:12" x14ac:dyDescent="0.15">
      <c r="B80" s="62"/>
      <c r="C80" s="42"/>
      <c r="D80" s="47"/>
      <c r="E80" s="50"/>
      <c r="F80" s="6" t="s">
        <v>14</v>
      </c>
      <c r="G80" s="25">
        <v>2763.4</v>
      </c>
      <c r="H80" s="25">
        <v>5115.6000000000004</v>
      </c>
      <c r="I80" s="25">
        <v>12816.2</v>
      </c>
      <c r="J80" s="25">
        <v>13367.2</v>
      </c>
      <c r="K80" s="25">
        <v>34062.400000000001</v>
      </c>
      <c r="L80" s="7"/>
    </row>
    <row r="81" spans="2:12" x14ac:dyDescent="0.15">
      <c r="B81" s="62"/>
      <c r="C81" s="42"/>
      <c r="D81" s="48"/>
      <c r="E81" s="51" t="s">
        <v>15</v>
      </c>
      <c r="F81" s="52"/>
      <c r="G81" s="26">
        <f>SUM(G77:G80)</f>
        <v>2882.4</v>
      </c>
      <c r="H81" s="26">
        <f>SUM(H77:H80)</f>
        <v>5379.6</v>
      </c>
      <c r="I81" s="26">
        <f>SUM(I77:I80)</f>
        <v>13696.2</v>
      </c>
      <c r="J81" s="26">
        <f>SUM(J77:J80)</f>
        <v>20825.2</v>
      </c>
      <c r="K81" s="26">
        <f>SUM(K77:K80)</f>
        <v>42783.4</v>
      </c>
      <c r="L81" s="10"/>
    </row>
    <row r="82" spans="2:12" x14ac:dyDescent="0.15">
      <c r="B82" s="62"/>
      <c r="C82" s="43"/>
      <c r="D82" s="53"/>
      <c r="E82" s="53"/>
      <c r="F82" s="54"/>
      <c r="G82" s="26">
        <f>SUM(G44,G49,G65,G76,G81)</f>
        <v>13715.9</v>
      </c>
      <c r="H82" s="26">
        <f t="shared" ref="H82:K82" si="7">SUM(H44,H49,H65,H76,H81)</f>
        <v>33681.000000000007</v>
      </c>
      <c r="I82" s="26">
        <f t="shared" si="7"/>
        <v>111991.9</v>
      </c>
      <c r="J82" s="26">
        <f t="shared" si="7"/>
        <v>606817.1</v>
      </c>
      <c r="K82" s="26">
        <f t="shared" si="7"/>
        <v>766205.9</v>
      </c>
      <c r="L82" s="14"/>
    </row>
    <row r="83" spans="2:12" x14ac:dyDescent="0.15">
      <c r="B83" s="62"/>
      <c r="C83" s="55" t="s">
        <v>34</v>
      </c>
      <c r="D83" s="56"/>
      <c r="E83" s="56"/>
      <c r="F83" s="4" t="s">
        <v>11</v>
      </c>
      <c r="G83" s="24">
        <f>SUM(G8,G13,G18,G24,G29,G45,G50,G55,G60,G66,G71,G77)</f>
        <v>724.4</v>
      </c>
      <c r="H83" s="24">
        <f>SUM(H8,H13,H18,H24,H29,H45,H50,H55,H60,H66,H71,H77)</f>
        <v>1762.4</v>
      </c>
      <c r="I83" s="24">
        <f>SUM(I8,I13,I18,I24,I29,I45,I50,I55,I60,I66,I71,I77)</f>
        <v>7651</v>
      </c>
      <c r="J83" s="24">
        <f>SUM(J8,J13,J18,J24,J29,J45,J50,J55,J60,J66,J71,J77)</f>
        <v>255213.50000000003</v>
      </c>
      <c r="K83" s="24">
        <f t="shared" ref="G83:K86" si="8">SUM(K8,K13,K18,K24,K29,K34,K39,K45,K50,K55,K60,K66,K71,K77,)</f>
        <v>265351.30000000005</v>
      </c>
      <c r="L83" s="15"/>
    </row>
    <row r="84" spans="2:12" x14ac:dyDescent="0.15">
      <c r="B84" s="62"/>
      <c r="C84" s="57"/>
      <c r="D84" s="58"/>
      <c r="E84" s="58"/>
      <c r="F84" s="6" t="s">
        <v>12</v>
      </c>
      <c r="G84" s="25">
        <f>SUM(G9,G14,G19,G25,G30,G35,G40,G46,G51,G56,G61,G67,G72,G78,)</f>
        <v>0</v>
      </c>
      <c r="H84" s="25">
        <f>SUM(H9,H14,H19,H25,H30,H35,H40,H46,H51,H56,H61,H67,H72,H78,)</f>
        <v>30</v>
      </c>
      <c r="I84" s="25">
        <f>SUM(I9,I14,I19,I25,I30,I35,I40,I46,I51,I56,I61,I67,I72,I78,)</f>
        <v>482.3</v>
      </c>
      <c r="J84" s="25">
        <f>SUM(J9,J14,J19,J25,J30,J35,J40,J46,J51,J56,J61,J67,J72,J78,)</f>
        <v>44612.3</v>
      </c>
      <c r="K84" s="25">
        <f t="shared" si="8"/>
        <v>45124.6</v>
      </c>
      <c r="L84" s="16"/>
    </row>
    <row r="85" spans="2:12" x14ac:dyDescent="0.15">
      <c r="B85" s="62"/>
      <c r="C85" s="57"/>
      <c r="D85" s="58"/>
      <c r="E85" s="58"/>
      <c r="F85" s="6" t="s">
        <v>13</v>
      </c>
      <c r="G85" s="25">
        <f t="shared" si="8"/>
        <v>3331</v>
      </c>
      <c r="H85" s="25">
        <f t="shared" si="8"/>
        <v>7217.6</v>
      </c>
      <c r="I85" s="25">
        <f t="shared" si="8"/>
        <v>26790.1</v>
      </c>
      <c r="J85" s="25">
        <f t="shared" si="8"/>
        <v>96668.1</v>
      </c>
      <c r="K85" s="25">
        <f t="shared" si="8"/>
        <v>134006.79999999999</v>
      </c>
      <c r="L85" s="16"/>
    </row>
    <row r="86" spans="2:12" x14ac:dyDescent="0.15">
      <c r="B86" s="62"/>
      <c r="C86" s="57"/>
      <c r="D86" s="58"/>
      <c r="E86" s="58"/>
      <c r="F86" s="6" t="s">
        <v>14</v>
      </c>
      <c r="G86" s="25">
        <f t="shared" si="8"/>
        <v>13748.5</v>
      </c>
      <c r="H86" s="25">
        <f t="shared" si="8"/>
        <v>33433</v>
      </c>
      <c r="I86" s="25">
        <f t="shared" si="8"/>
        <v>117201.49999999999</v>
      </c>
      <c r="J86" s="25">
        <f t="shared" si="8"/>
        <v>385549.2</v>
      </c>
      <c r="K86" s="25">
        <f t="shared" si="8"/>
        <v>549932.20000000007</v>
      </c>
      <c r="L86" s="16"/>
    </row>
    <row r="87" spans="2:12" x14ac:dyDescent="0.15">
      <c r="B87" s="62"/>
      <c r="C87" s="59"/>
      <c r="D87" s="60"/>
      <c r="E87" s="60"/>
      <c r="F87" s="17"/>
      <c r="G87" s="27">
        <f>SUM(G83:G86)</f>
        <v>17803.900000000001</v>
      </c>
      <c r="H87" s="27">
        <f>SUM(H83:H86)</f>
        <v>42443</v>
      </c>
      <c r="I87" s="27">
        <f>SUM(I83:I86)</f>
        <v>152124.9</v>
      </c>
      <c r="J87" s="27">
        <f>SUM(J83:J86)</f>
        <v>782043.10000000009</v>
      </c>
      <c r="K87" s="27">
        <f>SUM(K83:K86)</f>
        <v>994414.90000000014</v>
      </c>
      <c r="L87" s="18"/>
    </row>
    <row r="88" spans="2:12" x14ac:dyDescent="0.15">
      <c r="B88" s="62"/>
      <c r="C88" s="66" t="s">
        <v>35</v>
      </c>
      <c r="D88" s="66"/>
      <c r="E88" s="66"/>
      <c r="F88" s="66"/>
      <c r="G88" s="27">
        <f>G23</f>
        <v>4088</v>
      </c>
      <c r="H88" s="27">
        <f t="shared" ref="H88:K88" si="9">H23</f>
        <v>8762</v>
      </c>
      <c r="I88" s="27">
        <f t="shared" si="9"/>
        <v>40133</v>
      </c>
      <c r="J88" s="27">
        <f t="shared" si="9"/>
        <v>175226</v>
      </c>
      <c r="K88" s="27">
        <f t="shared" si="9"/>
        <v>228209</v>
      </c>
      <c r="L88" s="19"/>
    </row>
    <row r="89" spans="2:12" x14ac:dyDescent="0.15">
      <c r="B89" s="62"/>
      <c r="C89" s="66"/>
      <c r="D89" s="66"/>
      <c r="E89" s="66"/>
      <c r="F89" s="66"/>
      <c r="G89" s="23">
        <f>ROUND(G88/$K$88,3)</f>
        <v>1.7999999999999999E-2</v>
      </c>
      <c r="H89" s="23">
        <f>ROUND(H88/$K$88,3)</f>
        <v>3.7999999999999999E-2</v>
      </c>
      <c r="I89" s="23">
        <f>ROUND(I88/$K$88,3)</f>
        <v>0.17599999999999999</v>
      </c>
      <c r="J89" s="23">
        <f>ROUND(J88/$K$88,3)</f>
        <v>0.76800000000000002</v>
      </c>
      <c r="K89" s="23">
        <f>ROUND(K88/$K$88,3)</f>
        <v>1</v>
      </c>
      <c r="L89" s="20"/>
    </row>
    <row r="90" spans="2:12" x14ac:dyDescent="0.15">
      <c r="B90" s="62"/>
      <c r="C90" s="66" t="s">
        <v>36</v>
      </c>
      <c r="D90" s="66"/>
      <c r="E90" s="66"/>
      <c r="F90" s="66"/>
      <c r="G90" s="27">
        <f>G82</f>
        <v>13715.9</v>
      </c>
      <c r="H90" s="27">
        <f t="shared" ref="H90:K90" si="10">H82</f>
        <v>33681.000000000007</v>
      </c>
      <c r="I90" s="27">
        <f t="shared" si="10"/>
        <v>111991.9</v>
      </c>
      <c r="J90" s="27">
        <f t="shared" si="10"/>
        <v>606817.1</v>
      </c>
      <c r="K90" s="27">
        <f t="shared" si="10"/>
        <v>766205.9</v>
      </c>
      <c r="L90" s="19"/>
    </row>
    <row r="91" spans="2:12" x14ac:dyDescent="0.15">
      <c r="B91" s="62"/>
      <c r="C91" s="66"/>
      <c r="D91" s="66"/>
      <c r="E91" s="66"/>
      <c r="F91" s="66"/>
      <c r="G91" s="23">
        <f>ROUND(G90/$K$90,3)</f>
        <v>1.7999999999999999E-2</v>
      </c>
      <c r="H91" s="23">
        <f>ROUND(H90/$K$90,3)</f>
        <v>4.3999999999999997E-2</v>
      </c>
      <c r="I91" s="23">
        <f>ROUND(I90/$K$90,3)</f>
        <v>0.14599999999999999</v>
      </c>
      <c r="J91" s="23">
        <f>ROUND(J90/$K$90,3)</f>
        <v>0.79200000000000004</v>
      </c>
      <c r="K91" s="23">
        <f>ROUND(K90/$K$90,3)</f>
        <v>1</v>
      </c>
      <c r="L91" s="20"/>
    </row>
    <row r="92" spans="2:12" x14ac:dyDescent="0.15">
      <c r="B92" s="62"/>
      <c r="C92" s="66" t="s">
        <v>37</v>
      </c>
      <c r="D92" s="66"/>
      <c r="E92" s="66"/>
      <c r="F92" s="66"/>
      <c r="G92" s="27">
        <f>SUM(G88,G90)</f>
        <v>17803.900000000001</v>
      </c>
      <c r="H92" s="27">
        <f t="shared" ref="H92:K92" si="11">SUM(H88,H90)</f>
        <v>42443.000000000007</v>
      </c>
      <c r="I92" s="27">
        <f t="shared" si="11"/>
        <v>152124.9</v>
      </c>
      <c r="J92" s="27">
        <f t="shared" si="11"/>
        <v>782043.1</v>
      </c>
      <c r="K92" s="27">
        <f t="shared" si="11"/>
        <v>994414.9</v>
      </c>
      <c r="L92" s="19"/>
    </row>
    <row r="93" spans="2:12" x14ac:dyDescent="0.15">
      <c r="B93" s="63"/>
      <c r="C93" s="66"/>
      <c r="D93" s="66"/>
      <c r="E93" s="66"/>
      <c r="F93" s="66"/>
      <c r="G93" s="23">
        <f>ROUND(G92/$K$92,3)</f>
        <v>1.7999999999999999E-2</v>
      </c>
      <c r="H93" s="23">
        <f>ROUND(H92/$K$92,3)</f>
        <v>4.2999999999999997E-2</v>
      </c>
      <c r="I93" s="23">
        <f>ROUND(I92/$K$92,3)</f>
        <v>0.153</v>
      </c>
      <c r="J93" s="23">
        <f>ROUND(J92/$K$92,3)</f>
        <v>0.78600000000000003</v>
      </c>
      <c r="K93" s="23">
        <f>ROUND(K92/$K$92,3)</f>
        <v>1</v>
      </c>
      <c r="L93" s="20"/>
    </row>
    <row r="94" spans="2:12" x14ac:dyDescent="0.15">
      <c r="B94" s="36" t="s">
        <v>47</v>
      </c>
      <c r="C94" s="37" t="s">
        <v>55</v>
      </c>
      <c r="D94" s="22"/>
      <c r="E94" s="22"/>
      <c r="F94" s="22"/>
      <c r="G94" s="29"/>
      <c r="H94" s="29"/>
      <c r="I94" s="29"/>
      <c r="J94" s="29"/>
      <c r="K94" s="29"/>
      <c r="L94" s="21"/>
    </row>
    <row r="95" spans="2:12" x14ac:dyDescent="0.15">
      <c r="B95" s="36" t="s">
        <v>48</v>
      </c>
      <c r="C95" s="37" t="s">
        <v>51</v>
      </c>
      <c r="D95" s="30"/>
      <c r="E95" s="30"/>
      <c r="F95" s="22"/>
      <c r="G95" s="29"/>
      <c r="H95" s="29"/>
      <c r="I95" s="29"/>
      <c r="J95" s="29"/>
      <c r="K95" s="29"/>
      <c r="L95" s="21"/>
    </row>
    <row r="96" spans="2:12" x14ac:dyDescent="0.15">
      <c r="B96" s="36" t="s">
        <v>49</v>
      </c>
      <c r="C96" s="38" t="s">
        <v>56</v>
      </c>
      <c r="D96" s="31"/>
      <c r="E96" s="31"/>
    </row>
    <row r="97" spans="2:5" hidden="1" x14ac:dyDescent="0.15">
      <c r="C97" s="31"/>
      <c r="D97" s="31"/>
      <c r="E97" s="31"/>
    </row>
    <row r="98" spans="2:5" x14ac:dyDescent="0.15">
      <c r="B98" s="39" t="s">
        <v>53</v>
      </c>
      <c r="C98" s="40" t="s">
        <v>54</v>
      </c>
    </row>
  </sheetData>
  <mergeCells count="49">
    <mergeCell ref="J3:K3"/>
    <mergeCell ref="B5:B7"/>
    <mergeCell ref="C5:C7"/>
    <mergeCell ref="D5:D7"/>
    <mergeCell ref="E5:E7"/>
    <mergeCell ref="F5:F7"/>
    <mergeCell ref="G5:J5"/>
    <mergeCell ref="K5:K7"/>
    <mergeCell ref="L5:L7"/>
    <mergeCell ref="G6:G7"/>
    <mergeCell ref="H6:H7"/>
    <mergeCell ref="I6:I7"/>
    <mergeCell ref="J6:J7"/>
    <mergeCell ref="B66:B93"/>
    <mergeCell ref="C24:C65"/>
    <mergeCell ref="C66:C82"/>
    <mergeCell ref="E55:E59"/>
    <mergeCell ref="E60:E64"/>
    <mergeCell ref="E65:F65"/>
    <mergeCell ref="E24:E28"/>
    <mergeCell ref="E34:E38"/>
    <mergeCell ref="E39:E43"/>
    <mergeCell ref="E44:F44"/>
    <mergeCell ref="C88:F89"/>
    <mergeCell ref="C90:F91"/>
    <mergeCell ref="C92:F93"/>
    <mergeCell ref="B8:B65"/>
    <mergeCell ref="D66:D76"/>
    <mergeCell ref="C8:C23"/>
    <mergeCell ref="D8:D22"/>
    <mergeCell ref="E8:E12"/>
    <mergeCell ref="E13:E17"/>
    <mergeCell ref="E18:E22"/>
    <mergeCell ref="D23:F23"/>
    <mergeCell ref="D77:D81"/>
    <mergeCell ref="E77:E80"/>
    <mergeCell ref="E81:F81"/>
    <mergeCell ref="D82:F82"/>
    <mergeCell ref="C83:E87"/>
    <mergeCell ref="D24:D44"/>
    <mergeCell ref="E29:E33"/>
    <mergeCell ref="E66:E70"/>
    <mergeCell ref="E71:E75"/>
    <mergeCell ref="E76:F76"/>
    <mergeCell ref="D45:D49"/>
    <mergeCell ref="E45:E48"/>
    <mergeCell ref="E49:F49"/>
    <mergeCell ref="D50:D65"/>
    <mergeCell ref="E50:E54"/>
  </mergeCells>
  <phoneticPr fontId="3"/>
  <printOptions horizontalCentered="1"/>
  <pageMargins left="0.55118110236220474" right="0.11811023622047245" top="0.86614173228346458" bottom="0.55118110236220474" header="0.47244094488188981" footer="0.31496062992125984"/>
  <pageSetup paperSize="9" scale="85" orientation="portrait" r:id="rId1"/>
  <headerFooter>
    <oddHeader>&amp;L&amp;"-,太字"&amp;16平成29年産甘味資源作物交付金</oddHeader>
  </headerFooter>
  <rowBreaks count="1" manualBreakCount="1"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鹿③2９</vt:lpstr>
      <vt:lpstr>鹿③2９!Print_Area</vt:lpstr>
      <vt:lpstr>鹿③2９!Print_Titles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今井</cp:lastModifiedBy>
  <cp:lastPrinted>2017-11-30T00:53:35Z</cp:lastPrinted>
  <dcterms:created xsi:type="dcterms:W3CDTF">2008-10-08T04:56:27Z</dcterms:created>
  <dcterms:modified xsi:type="dcterms:W3CDTF">2018-11-27T07:39:45Z</dcterms:modified>
</cp:coreProperties>
</file>