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（共有）重要情報フォルダ〔正職員用〕\03 本部\00 交付業務\03 砂糖原料課\１６－１　ＨＰ掲載デ－タ(統計データのみ）\００　統計データ\18_２９年産確定版\01 鹿児島\清書版（要変更→9・30ベースのデータでない）\"/>
    </mc:Choice>
  </mc:AlternateContent>
  <bookViews>
    <workbookView xWindow="9810" yWindow="-15" windowWidth="13980" windowHeight="9150"/>
  </bookViews>
  <sheets>
    <sheet name="鹿⑤29" sheetId="7" r:id="rId1"/>
  </sheets>
  <definedNames>
    <definedName name="_xlnm.Print_Titles" localSheetId="0">鹿⑤29!$5:$7</definedName>
  </definedNames>
  <calcPr calcId="162913"/>
</workbook>
</file>

<file path=xl/calcChain.xml><?xml version="1.0" encoding="utf-8"?>
<calcChain xmlns="http://schemas.openxmlformats.org/spreadsheetml/2006/main">
  <c r="M22" i="7" l="1"/>
  <c r="M17" i="7"/>
  <c r="M12" i="7"/>
  <c r="R22" i="7"/>
  <c r="R23" i="7" s="1"/>
  <c r="R88" i="7" s="1"/>
  <c r="R17" i="7"/>
  <c r="R12" i="7"/>
  <c r="M43" i="7"/>
  <c r="M38" i="7"/>
  <c r="M33" i="7"/>
  <c r="M28" i="7"/>
  <c r="M44" i="7"/>
  <c r="M49" i="7"/>
  <c r="M54" i="7"/>
  <c r="M59" i="7"/>
  <c r="M64" i="7"/>
  <c r="M65" i="7"/>
  <c r="M75" i="7"/>
  <c r="M70" i="7"/>
  <c r="M76" i="7" s="1"/>
  <c r="M81" i="7"/>
  <c r="R39" i="7"/>
  <c r="R40" i="7"/>
  <c r="R41" i="7"/>
  <c r="R42" i="7"/>
  <c r="R43" i="7"/>
  <c r="R36" i="7"/>
  <c r="R38" i="7"/>
  <c r="R29" i="7"/>
  <c r="R30" i="7"/>
  <c r="R31" i="7"/>
  <c r="R32" i="7"/>
  <c r="R33" i="7"/>
  <c r="R28" i="7"/>
  <c r="R44" i="7" s="1"/>
  <c r="R49" i="7"/>
  <c r="R54" i="7"/>
  <c r="R59" i="7"/>
  <c r="R65" i="7" s="1"/>
  <c r="R64" i="7"/>
  <c r="R73" i="7"/>
  <c r="R75" i="7"/>
  <c r="R68" i="7"/>
  <c r="R70" i="7"/>
  <c r="R76" i="7"/>
  <c r="R79" i="7"/>
  <c r="R81" i="7"/>
  <c r="P70" i="7"/>
  <c r="P75" i="7"/>
  <c r="P76" i="7"/>
  <c r="P81" i="7"/>
  <c r="Q86" i="7"/>
  <c r="P86" i="7"/>
  <c r="O86" i="7"/>
  <c r="N86" i="7"/>
  <c r="M86" i="7"/>
  <c r="L86" i="7"/>
  <c r="K86" i="7"/>
  <c r="J86" i="7"/>
  <c r="I86" i="7"/>
  <c r="H86" i="7"/>
  <c r="G86" i="7"/>
  <c r="Q85" i="7"/>
  <c r="P85" i="7"/>
  <c r="O85" i="7"/>
  <c r="O87" i="7" s="1"/>
  <c r="N85" i="7"/>
  <c r="M85" i="7"/>
  <c r="L85" i="7"/>
  <c r="K85" i="7"/>
  <c r="J85" i="7"/>
  <c r="I85" i="7"/>
  <c r="H85" i="7"/>
  <c r="G85" i="7"/>
  <c r="Q84" i="7"/>
  <c r="P84" i="7"/>
  <c r="O84" i="7"/>
  <c r="N84" i="7"/>
  <c r="M84" i="7"/>
  <c r="L84" i="7"/>
  <c r="K84" i="7"/>
  <c r="J84" i="7"/>
  <c r="I84" i="7"/>
  <c r="H84" i="7"/>
  <c r="G84" i="7"/>
  <c r="Q83" i="7"/>
  <c r="P83" i="7"/>
  <c r="O83" i="7"/>
  <c r="N83" i="7"/>
  <c r="M83" i="7"/>
  <c r="L83" i="7"/>
  <c r="K83" i="7"/>
  <c r="J83" i="7"/>
  <c r="I83" i="7"/>
  <c r="H83" i="7"/>
  <c r="G83" i="7"/>
  <c r="Q81" i="7"/>
  <c r="O81" i="7"/>
  <c r="N81" i="7"/>
  <c r="L81" i="7"/>
  <c r="K81" i="7"/>
  <c r="J81" i="7"/>
  <c r="I81" i="7"/>
  <c r="H81" i="7"/>
  <c r="G81" i="7"/>
  <c r="Q75" i="7"/>
  <c r="Q76" i="7" s="1"/>
  <c r="O75" i="7"/>
  <c r="N75" i="7"/>
  <c r="N76" i="7" s="1"/>
  <c r="L75" i="7"/>
  <c r="L76" i="7" s="1"/>
  <c r="K75" i="7"/>
  <c r="K76" i="7" s="1"/>
  <c r="J75" i="7"/>
  <c r="I75" i="7"/>
  <c r="H75" i="7"/>
  <c r="G75" i="7"/>
  <c r="Q70" i="7"/>
  <c r="O70" i="7"/>
  <c r="N70" i="7"/>
  <c r="L70" i="7"/>
  <c r="K70" i="7"/>
  <c r="J70" i="7"/>
  <c r="I70" i="7"/>
  <c r="H70" i="7"/>
  <c r="G70" i="7"/>
  <c r="G76" i="7"/>
  <c r="Q64" i="7"/>
  <c r="P64" i="7"/>
  <c r="O64" i="7"/>
  <c r="N64" i="7"/>
  <c r="L64" i="7"/>
  <c r="K64" i="7"/>
  <c r="J64" i="7"/>
  <c r="I64" i="7"/>
  <c r="H64" i="7"/>
  <c r="G64" i="7"/>
  <c r="Q59" i="7"/>
  <c r="Q65" i="7" s="1"/>
  <c r="P59" i="7"/>
  <c r="P65" i="7"/>
  <c r="P82" i="7" s="1"/>
  <c r="P90" i="7" s="1"/>
  <c r="O59" i="7"/>
  <c r="O65" i="7" s="1"/>
  <c r="N59" i="7"/>
  <c r="L59" i="7"/>
  <c r="L65" i="7" s="1"/>
  <c r="K59" i="7"/>
  <c r="K65" i="7" s="1"/>
  <c r="J59" i="7"/>
  <c r="I59" i="7"/>
  <c r="H59" i="7"/>
  <c r="G59" i="7"/>
  <c r="Q54" i="7"/>
  <c r="O54" i="7"/>
  <c r="N54" i="7"/>
  <c r="L54" i="7"/>
  <c r="K54" i="7"/>
  <c r="J54" i="7"/>
  <c r="I54" i="7"/>
  <c r="H54" i="7"/>
  <c r="G54" i="7"/>
  <c r="Q49" i="7"/>
  <c r="O49" i="7"/>
  <c r="N49" i="7"/>
  <c r="L49" i="7"/>
  <c r="K49" i="7"/>
  <c r="J49" i="7"/>
  <c r="I49" i="7"/>
  <c r="H49" i="7"/>
  <c r="G49" i="7"/>
  <c r="Q43" i="7"/>
  <c r="P43" i="7"/>
  <c r="O43" i="7"/>
  <c r="N43" i="7"/>
  <c r="L43" i="7"/>
  <c r="K43" i="7"/>
  <c r="J43" i="7"/>
  <c r="I43" i="7"/>
  <c r="H43" i="7"/>
  <c r="G43" i="7"/>
  <c r="G38" i="7"/>
  <c r="G33" i="7"/>
  <c r="G28" i="7"/>
  <c r="G44" i="7" s="1"/>
  <c r="Q38" i="7"/>
  <c r="P38" i="7"/>
  <c r="O38" i="7"/>
  <c r="N38" i="7"/>
  <c r="L38" i="7"/>
  <c r="K38" i="7"/>
  <c r="J38" i="7"/>
  <c r="I38" i="7"/>
  <c r="H38" i="7"/>
  <c r="Q33" i="7"/>
  <c r="O33" i="7"/>
  <c r="N33" i="7"/>
  <c r="L33" i="7"/>
  <c r="K33" i="7"/>
  <c r="J33" i="7"/>
  <c r="I33" i="7"/>
  <c r="H33" i="7"/>
  <c r="Q28" i="7"/>
  <c r="Q44" i="7" s="1"/>
  <c r="P28" i="7"/>
  <c r="O28" i="7"/>
  <c r="O44" i="7" s="1"/>
  <c r="N28" i="7"/>
  <c r="N44" i="7" s="1"/>
  <c r="L28" i="7"/>
  <c r="L44" i="7" s="1"/>
  <c r="K28" i="7"/>
  <c r="K44" i="7" s="1"/>
  <c r="J28" i="7"/>
  <c r="J44" i="7" s="1"/>
  <c r="I28" i="7"/>
  <c r="I44" i="7" s="1"/>
  <c r="H28" i="7"/>
  <c r="H44" i="7" s="1"/>
  <c r="Q22" i="7"/>
  <c r="Q23" i="7" s="1"/>
  <c r="Q88" i="7" s="1"/>
  <c r="O22" i="7"/>
  <c r="N22" i="7"/>
  <c r="L22" i="7"/>
  <c r="K22" i="7"/>
  <c r="J22" i="7"/>
  <c r="I22" i="7"/>
  <c r="H22" i="7"/>
  <c r="G22" i="7"/>
  <c r="Q17" i="7"/>
  <c r="P17" i="7"/>
  <c r="O17" i="7"/>
  <c r="N17" i="7"/>
  <c r="L17" i="7"/>
  <c r="K17" i="7"/>
  <c r="J17" i="7"/>
  <c r="I17" i="7"/>
  <c r="H17" i="7"/>
  <c r="G17" i="7"/>
  <c r="Q12" i="7"/>
  <c r="P12" i="7"/>
  <c r="P23" i="7"/>
  <c r="P88" i="7"/>
  <c r="O12" i="7"/>
  <c r="O23" i="7" s="1"/>
  <c r="O88" i="7" s="1"/>
  <c r="N12" i="7"/>
  <c r="N23" i="7" s="1"/>
  <c r="N88" i="7" s="1"/>
  <c r="L12" i="7"/>
  <c r="L23" i="7" s="1"/>
  <c r="L88" i="7" s="1"/>
  <c r="K12" i="7"/>
  <c r="K23" i="7" s="1"/>
  <c r="K88" i="7" s="1"/>
  <c r="J12" i="7"/>
  <c r="J23" i="7" s="1"/>
  <c r="J88" i="7" s="1"/>
  <c r="I12" i="7"/>
  <c r="I23" i="7" s="1"/>
  <c r="I88" i="7" s="1"/>
  <c r="H12" i="7"/>
  <c r="G12" i="7"/>
  <c r="G23" i="7"/>
  <c r="G88" i="7" s="1"/>
  <c r="H76" i="7"/>
  <c r="P44" i="7"/>
  <c r="I76" i="7"/>
  <c r="I65" i="7"/>
  <c r="H65" i="7"/>
  <c r="N65" i="7"/>
  <c r="J65" i="7"/>
  <c r="J76" i="7"/>
  <c r="H23" i="7"/>
  <c r="H88" i="7"/>
  <c r="R85" i="7"/>
  <c r="R83" i="7"/>
  <c r="R84" i="7"/>
  <c r="R86" i="7"/>
  <c r="M82" i="7" l="1"/>
  <c r="M90" i="7" s="1"/>
  <c r="O76" i="7"/>
  <c r="G65" i="7"/>
  <c r="R82" i="7"/>
  <c r="R90" i="7" s="1"/>
  <c r="R91" i="7" s="1"/>
  <c r="K82" i="7"/>
  <c r="K90" i="7" s="1"/>
  <c r="K92" i="7" s="1"/>
  <c r="I82" i="7"/>
  <c r="I90" i="7" s="1"/>
  <c r="I92" i="7" s="1"/>
  <c r="L82" i="7"/>
  <c r="L90" i="7" s="1"/>
  <c r="L92" i="7" s="1"/>
  <c r="G82" i="7"/>
  <c r="G90" i="7" s="1"/>
  <c r="G92" i="7" s="1"/>
  <c r="H82" i="7"/>
  <c r="H90" i="7" s="1"/>
  <c r="J82" i="7"/>
  <c r="J90" i="7" s="1"/>
  <c r="J92" i="7" s="1"/>
  <c r="O82" i="7"/>
  <c r="O90" i="7" s="1"/>
  <c r="O92" i="7" s="1"/>
  <c r="N82" i="7"/>
  <c r="N90" i="7" s="1"/>
  <c r="N92" i="7" s="1"/>
  <c r="Q82" i="7"/>
  <c r="Q90" i="7" s="1"/>
  <c r="Q92" i="7" s="1"/>
  <c r="H87" i="7"/>
  <c r="H91" i="7"/>
  <c r="L91" i="7"/>
  <c r="M91" i="7"/>
  <c r="P91" i="7"/>
  <c r="I91" i="7"/>
  <c r="K91" i="7"/>
  <c r="N91" i="7"/>
  <c r="H92" i="7"/>
  <c r="G87" i="7"/>
  <c r="M23" i="7"/>
  <c r="M88" i="7" s="1"/>
  <c r="P89" i="7"/>
  <c r="R87" i="7"/>
  <c r="J87" i="7"/>
  <c r="M87" i="7"/>
  <c r="Q87" i="7"/>
  <c r="L87" i="7"/>
  <c r="N87" i="7"/>
  <c r="K87" i="7"/>
  <c r="I87" i="7"/>
  <c r="P87" i="7"/>
  <c r="G89" i="7"/>
  <c r="J89" i="7"/>
  <c r="K89" i="7"/>
  <c r="L89" i="7"/>
  <c r="N89" i="7"/>
  <c r="O89" i="7"/>
  <c r="Q89" i="7"/>
  <c r="I89" i="7"/>
  <c r="M89" i="7"/>
  <c r="M92" i="7"/>
  <c r="R92" i="7"/>
  <c r="R93" i="7" s="1"/>
  <c r="H89" i="7"/>
  <c r="R89" i="7"/>
  <c r="P92" i="7"/>
  <c r="J91" i="7" l="1"/>
  <c r="O91" i="7"/>
  <c r="Q91" i="7"/>
  <c r="G91" i="7"/>
  <c r="P93" i="7"/>
  <c r="M93" i="7"/>
  <c r="I93" i="7"/>
  <c r="Q93" i="7"/>
  <c r="O93" i="7"/>
  <c r="N93" i="7"/>
  <c r="L93" i="7"/>
  <c r="K93" i="7"/>
  <c r="J93" i="7"/>
  <c r="H93" i="7"/>
  <c r="G93" i="7"/>
</calcChain>
</file>

<file path=xl/sharedStrings.xml><?xml version="1.0" encoding="utf-8"?>
<sst xmlns="http://schemas.openxmlformats.org/spreadsheetml/2006/main" count="135" uniqueCount="65">
  <si>
    <t>現在</t>
    <rPh sb="0" eb="2">
      <t>ゲンザイ</t>
    </rPh>
    <phoneticPr fontId="3"/>
  </si>
  <si>
    <t>県</t>
    <rPh sb="0" eb="1">
      <t>ケン</t>
    </rPh>
    <phoneticPr fontId="8"/>
  </si>
  <si>
    <t>地域</t>
    <rPh sb="0" eb="2">
      <t>チイキ</t>
    </rPh>
    <phoneticPr fontId="8"/>
  </si>
  <si>
    <t>島</t>
    <rPh sb="0" eb="1">
      <t>シマ</t>
    </rPh>
    <phoneticPr fontId="8"/>
  </si>
  <si>
    <t>市町村</t>
    <rPh sb="0" eb="3">
      <t>シチョウソン</t>
    </rPh>
    <phoneticPr fontId="8"/>
  </si>
  <si>
    <t>要件区分</t>
    <rPh sb="0" eb="2">
      <t>ヨウケン</t>
    </rPh>
    <rPh sb="2" eb="4">
      <t>クブン</t>
    </rPh>
    <phoneticPr fontId="8"/>
  </si>
  <si>
    <t>年代</t>
    <rPh sb="0" eb="2">
      <t>ネンダイ</t>
    </rPh>
    <phoneticPr fontId="8"/>
  </si>
  <si>
    <t>計</t>
    <rPh sb="0" eb="1">
      <t>ケイ</t>
    </rPh>
    <phoneticPr fontId="8"/>
  </si>
  <si>
    <t>備考</t>
    <rPh sb="0" eb="2">
      <t>ビコウ</t>
    </rPh>
    <phoneticPr fontId="8"/>
  </si>
  <si>
    <t>10代</t>
    <rPh sb="2" eb="3">
      <t>ダイ</t>
    </rPh>
    <phoneticPr fontId="8"/>
  </si>
  <si>
    <t>20代</t>
    <rPh sb="2" eb="3">
      <t>ダイ</t>
    </rPh>
    <phoneticPr fontId="8"/>
  </si>
  <si>
    <t>30代</t>
    <rPh sb="2" eb="3">
      <t>ダイ</t>
    </rPh>
    <phoneticPr fontId="8"/>
  </si>
  <si>
    <t>40代</t>
    <rPh sb="2" eb="3">
      <t>ダイ</t>
    </rPh>
    <phoneticPr fontId="8"/>
  </si>
  <si>
    <t>50代</t>
    <rPh sb="2" eb="3">
      <t>ダイ</t>
    </rPh>
    <phoneticPr fontId="8"/>
  </si>
  <si>
    <t>60代</t>
    <rPh sb="2" eb="3">
      <t>ダイ</t>
    </rPh>
    <phoneticPr fontId="8"/>
  </si>
  <si>
    <t>70代</t>
    <rPh sb="2" eb="3">
      <t>ダイ</t>
    </rPh>
    <phoneticPr fontId="8"/>
  </si>
  <si>
    <t>80代</t>
    <rPh sb="2" eb="3">
      <t>ダイ</t>
    </rPh>
    <phoneticPr fontId="8"/>
  </si>
  <si>
    <t>90代</t>
    <rPh sb="2" eb="3">
      <t>ダイ</t>
    </rPh>
    <phoneticPr fontId="8"/>
  </si>
  <si>
    <t>法人</t>
    <rPh sb="0" eb="2">
      <t>ホウジン</t>
    </rPh>
    <phoneticPr fontId="8"/>
  </si>
  <si>
    <t>熊毛地区</t>
    <rPh sb="0" eb="2">
      <t>クマゲ</t>
    </rPh>
    <rPh sb="2" eb="4">
      <t>チク</t>
    </rPh>
    <phoneticPr fontId="8"/>
  </si>
  <si>
    <t>種子島</t>
    <rPh sb="0" eb="3">
      <t>タネガシマ</t>
    </rPh>
    <phoneticPr fontId="8"/>
  </si>
  <si>
    <t>西之表市</t>
    <rPh sb="0" eb="4">
      <t>ニシノオモテシ</t>
    </rPh>
    <phoneticPr fontId="8"/>
  </si>
  <si>
    <t>小計</t>
    <rPh sb="0" eb="2">
      <t>ショウケイ</t>
    </rPh>
    <phoneticPr fontId="8"/>
  </si>
  <si>
    <t>中種子町</t>
    <rPh sb="0" eb="3">
      <t>ナカタネ</t>
    </rPh>
    <rPh sb="3" eb="4">
      <t>チョウ</t>
    </rPh>
    <phoneticPr fontId="8"/>
  </si>
  <si>
    <t>南種子町</t>
    <rPh sb="0" eb="3">
      <t>ミナミタネ</t>
    </rPh>
    <rPh sb="3" eb="4">
      <t>チョウ</t>
    </rPh>
    <phoneticPr fontId="8"/>
  </si>
  <si>
    <t>大島地区</t>
    <rPh sb="0" eb="2">
      <t>オオシマ</t>
    </rPh>
    <rPh sb="2" eb="4">
      <t>チク</t>
    </rPh>
    <phoneticPr fontId="8"/>
  </si>
  <si>
    <t>奄美大島</t>
    <rPh sb="0" eb="4">
      <t>アマミオオシマ</t>
    </rPh>
    <phoneticPr fontId="8"/>
  </si>
  <si>
    <t>奄美市</t>
    <rPh sb="0" eb="3">
      <t>アマミシ</t>
    </rPh>
    <phoneticPr fontId="8"/>
  </si>
  <si>
    <t>大和村</t>
    <rPh sb="0" eb="2">
      <t>ヤマト</t>
    </rPh>
    <rPh sb="2" eb="3">
      <t>ムラ</t>
    </rPh>
    <phoneticPr fontId="8"/>
  </si>
  <si>
    <t>龍郷町</t>
    <rPh sb="0" eb="2">
      <t>タツゴウ</t>
    </rPh>
    <rPh sb="2" eb="3">
      <t>チョウ</t>
    </rPh>
    <phoneticPr fontId="8"/>
  </si>
  <si>
    <t>宇検村</t>
    <rPh sb="0" eb="2">
      <t>ウケン</t>
    </rPh>
    <rPh sb="2" eb="3">
      <t>ムラ</t>
    </rPh>
    <phoneticPr fontId="8"/>
  </si>
  <si>
    <t>喜界島</t>
    <rPh sb="0" eb="2">
      <t>キカイ</t>
    </rPh>
    <rPh sb="2" eb="3">
      <t>ジマ</t>
    </rPh>
    <phoneticPr fontId="8"/>
  </si>
  <si>
    <t>喜界町</t>
    <rPh sb="0" eb="2">
      <t>キカイ</t>
    </rPh>
    <rPh sb="2" eb="3">
      <t>チョウ</t>
    </rPh>
    <phoneticPr fontId="8"/>
  </si>
  <si>
    <t>徳之島</t>
    <rPh sb="0" eb="3">
      <t>トクノシマ</t>
    </rPh>
    <phoneticPr fontId="8"/>
  </si>
  <si>
    <t>徳之島町</t>
    <rPh sb="0" eb="3">
      <t>トクノシマ</t>
    </rPh>
    <rPh sb="3" eb="4">
      <t>チョウ</t>
    </rPh>
    <phoneticPr fontId="8"/>
  </si>
  <si>
    <t>天城町</t>
    <rPh sb="0" eb="2">
      <t>アマギ</t>
    </rPh>
    <rPh sb="2" eb="3">
      <t>チョウ</t>
    </rPh>
    <phoneticPr fontId="8"/>
  </si>
  <si>
    <t>伊仙町</t>
    <rPh sb="0" eb="2">
      <t>イセン</t>
    </rPh>
    <rPh sb="2" eb="3">
      <t>チョウ</t>
    </rPh>
    <phoneticPr fontId="8"/>
  </si>
  <si>
    <t>沖永良部島</t>
    <rPh sb="0" eb="4">
      <t>オキノエラブ</t>
    </rPh>
    <rPh sb="4" eb="5">
      <t>シマ</t>
    </rPh>
    <phoneticPr fontId="8"/>
  </si>
  <si>
    <t>和泊町</t>
    <rPh sb="0" eb="2">
      <t>ワドマリ</t>
    </rPh>
    <rPh sb="2" eb="3">
      <t>チョウ</t>
    </rPh>
    <phoneticPr fontId="8"/>
  </si>
  <si>
    <t>知名町</t>
    <rPh sb="0" eb="2">
      <t>チナ</t>
    </rPh>
    <rPh sb="2" eb="3">
      <t>チョウ</t>
    </rPh>
    <phoneticPr fontId="8"/>
  </si>
  <si>
    <t>与論島</t>
    <rPh sb="0" eb="2">
      <t>ヨロン</t>
    </rPh>
    <rPh sb="2" eb="3">
      <t>ジマ</t>
    </rPh>
    <phoneticPr fontId="8"/>
  </si>
  <si>
    <t>与論町</t>
    <rPh sb="0" eb="2">
      <t>ヨロン</t>
    </rPh>
    <rPh sb="2" eb="3">
      <t>チョウ</t>
    </rPh>
    <phoneticPr fontId="8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</si>
  <si>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8"/>
  </si>
  <si>
    <t>熊毛地区計</t>
    <rPh sb="0" eb="2">
      <t>クマゲ</t>
    </rPh>
    <rPh sb="2" eb="4">
      <t>チク</t>
    </rPh>
    <rPh sb="4" eb="5">
      <t>ケイ</t>
    </rPh>
    <phoneticPr fontId="8"/>
  </si>
  <si>
    <t>大島地区計</t>
    <rPh sb="0" eb="2">
      <t>オオシマ</t>
    </rPh>
    <rPh sb="2" eb="4">
      <t>チク</t>
    </rPh>
    <rPh sb="4" eb="5">
      <t>ケイ</t>
    </rPh>
    <phoneticPr fontId="8"/>
  </si>
  <si>
    <t>鹿児島県合計</t>
    <rPh sb="0" eb="4">
      <t>カゴシマケン</t>
    </rPh>
    <rPh sb="4" eb="6">
      <t>ゴウケイ</t>
    </rPh>
    <phoneticPr fontId="8"/>
  </si>
  <si>
    <t>※本年１月１日時点の満年齢で計算している。</t>
    <rPh sb="1" eb="3">
      <t>ホンネン</t>
    </rPh>
    <rPh sb="4" eb="5">
      <t>ガツ</t>
    </rPh>
    <rPh sb="6" eb="7">
      <t>ニチ</t>
    </rPh>
    <rPh sb="7" eb="9">
      <t>ジテン</t>
    </rPh>
    <rPh sb="10" eb="11">
      <t>マン</t>
    </rPh>
    <rPh sb="11" eb="13">
      <t>ネンレイ</t>
    </rPh>
    <rPh sb="14" eb="16">
      <t>ケイサン</t>
    </rPh>
    <phoneticPr fontId="8"/>
  </si>
  <si>
    <t>（単位：a）</t>
    <rPh sb="1" eb="3">
      <t>タンイ</t>
    </rPh>
    <phoneticPr fontId="8"/>
  </si>
  <si>
    <t>鹿　児　島　県</t>
    <phoneticPr fontId="3"/>
  </si>
  <si>
    <t>A-1</t>
    <phoneticPr fontId="8"/>
  </si>
  <si>
    <t>A-2</t>
    <phoneticPr fontId="8"/>
  </si>
  <si>
    <t>A-3</t>
    <phoneticPr fontId="8"/>
  </si>
  <si>
    <t>A-4</t>
    <phoneticPr fontId="8"/>
  </si>
  <si>
    <t>大島地区</t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</si>
  <si>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</si>
  <si>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</si>
  <si>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</si>
  <si>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</si>
  <si>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100代</t>
    <rPh sb="3" eb="4">
      <t>ダイ</t>
    </rPh>
    <phoneticPr fontId="8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</si>
  <si>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</si>
  <si>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</si>
  <si>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（５）市町村別　要件区分別　年齢層別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7">
      <t>ネンレイソウ</t>
    </rPh>
    <rPh sb="17" eb="18">
      <t>ベツ</t>
    </rPh>
    <rPh sb="19" eb="21">
      <t>シュウカク</t>
    </rPh>
    <rPh sb="21" eb="23">
      <t>メンセキ</t>
    </rPh>
    <phoneticPr fontId="8"/>
  </si>
  <si>
    <t>（注４）</t>
    <rPh sb="1" eb="2">
      <t>チュウ</t>
    </rPh>
    <phoneticPr fontId="3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</si>
  <si>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3"/>
  </si>
  <si>
    <t>平成２９年産の甘味資源作物交付金の交付実績があった者で集計。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</si>
</sst>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.0%"/>
    <numFmt numFmtId="178" formatCode="#,##0;&quot;△ &quot;#,##0"/>
    <numFmt numFmtId="179" formatCode="#,##0.0;&quot;△ &quot;#,##0.0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49" fontId="4" fillId="0" borderId="0" xfId="1" applyNumberFormat="1" applyFont="1" applyFill="1" applyBorder="1" applyAlignment="1">
      <alignment vertical="center"/>
    </xf>
    <xf numFmtId="0" fontId="7" fillId="0" borderId="0" xfId="2" applyFont="1">
      <alignment vertical="center"/>
    </xf>
    <xf numFmtId="0" fontId="9" fillId="0" borderId="0" xfId="2" applyFont="1">
      <alignment vertical="center"/>
    </xf>
    <xf numFmtId="0" fontId="10" fillId="0" borderId="5" xfId="2" applyFont="1" applyBorder="1" applyAlignment="1">
      <alignment horizontal="center" vertical="center"/>
    </xf>
    <xf numFmtId="178" fontId="11" fillId="0" borderId="5" xfId="2" applyNumberFormat="1" applyFont="1" applyBorder="1">
      <alignment vertical="center"/>
    </xf>
    <xf numFmtId="0" fontId="10" fillId="0" borderId="2" xfId="2" applyFont="1" applyBorder="1" applyAlignment="1">
      <alignment horizontal="center" vertical="center"/>
    </xf>
    <xf numFmtId="178" fontId="11" fillId="0" borderId="2" xfId="2" applyNumberFormat="1" applyFont="1" applyBorder="1">
      <alignment vertical="center"/>
    </xf>
    <xf numFmtId="0" fontId="12" fillId="0" borderId="0" xfId="1" applyFont="1" applyFill="1" applyAlignment="1">
      <alignment vertical="center"/>
    </xf>
    <xf numFmtId="178" fontId="11" fillId="0" borderId="4" xfId="2" applyNumberFormat="1" applyFont="1" applyBorder="1">
      <alignment vertical="center"/>
    </xf>
    <xf numFmtId="0" fontId="10" fillId="0" borderId="11" xfId="2" applyFont="1" applyBorder="1" applyAlignment="1">
      <alignment horizontal="center" vertical="center"/>
    </xf>
    <xf numFmtId="178" fontId="11" fillId="0" borderId="12" xfId="2" applyNumberFormat="1" applyFont="1" applyBorder="1">
      <alignment vertical="center"/>
    </xf>
    <xf numFmtId="178" fontId="11" fillId="0" borderId="1" xfId="2" applyNumberFormat="1" applyFont="1" applyBorder="1">
      <alignment vertical="center"/>
    </xf>
    <xf numFmtId="0" fontId="11" fillId="0" borderId="4" xfId="2" applyFont="1" applyBorder="1">
      <alignment vertical="center"/>
    </xf>
    <xf numFmtId="0" fontId="11" fillId="0" borderId="5" xfId="2" applyFont="1" applyBorder="1">
      <alignment vertical="center"/>
    </xf>
    <xf numFmtId="0" fontId="11" fillId="0" borderId="2" xfId="2" applyFont="1" applyBorder="1">
      <alignment vertical="center"/>
    </xf>
    <xf numFmtId="0" fontId="11" fillId="0" borderId="12" xfId="2" applyFont="1" applyBorder="1">
      <alignment vertical="center"/>
    </xf>
    <xf numFmtId="0" fontId="7" fillId="0" borderId="12" xfId="2" applyFont="1" applyBorder="1">
      <alignment vertical="center"/>
    </xf>
    <xf numFmtId="177" fontId="14" fillId="0" borderId="6" xfId="2" applyNumberFormat="1" applyFont="1" applyBorder="1">
      <alignment vertical="center"/>
    </xf>
    <xf numFmtId="0" fontId="7" fillId="0" borderId="6" xfId="2" applyFont="1" applyBorder="1">
      <alignment vertical="center"/>
    </xf>
    <xf numFmtId="178" fontId="7" fillId="0" borderId="12" xfId="2" applyNumberFormat="1" applyFont="1" applyBorder="1">
      <alignment vertical="center"/>
    </xf>
    <xf numFmtId="177" fontId="14" fillId="0" borderId="0" xfId="2" applyNumberFormat="1" applyFont="1" applyBorder="1">
      <alignment vertical="center"/>
    </xf>
    <xf numFmtId="0" fontId="7" fillId="0" borderId="0" xfId="2" applyFont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13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179" fontId="11" fillId="0" borderId="5" xfId="2" applyNumberFormat="1" applyFont="1" applyBorder="1">
      <alignment vertical="center"/>
    </xf>
    <xf numFmtId="179" fontId="11" fillId="0" borderId="2" xfId="2" applyNumberFormat="1" applyFont="1" applyBorder="1">
      <alignment vertical="center"/>
    </xf>
    <xf numFmtId="179" fontId="11" fillId="0" borderId="4" xfId="2" applyNumberFormat="1" applyFont="1" applyBorder="1">
      <alignment vertical="center"/>
    </xf>
    <xf numFmtId="179" fontId="11" fillId="0" borderId="12" xfId="2" applyNumberFormat="1" applyFont="1" applyBorder="1">
      <alignment vertical="center"/>
    </xf>
    <xf numFmtId="179" fontId="11" fillId="0" borderId="1" xfId="2" applyNumberFormat="1" applyFont="1" applyBorder="1">
      <alignment vertical="center"/>
    </xf>
    <xf numFmtId="178" fontId="11" fillId="0" borderId="3" xfId="2" applyNumberFormat="1" applyFont="1" applyBorder="1">
      <alignment vertical="center"/>
    </xf>
    <xf numFmtId="0" fontId="10" fillId="0" borderId="3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5" fillId="0" borderId="0" xfId="1" applyFont="1" applyFill="1" applyBorder="1" applyAlignment="1">
      <alignment horizontal="right"/>
    </xf>
    <xf numFmtId="0" fontId="16" fillId="0" borderId="0" xfId="1" applyFont="1" applyFill="1" applyBorder="1" applyAlignment="1">
      <alignment vertical="center"/>
    </xf>
    <xf numFmtId="0" fontId="7" fillId="0" borderId="0" xfId="0" applyFont="1">
      <alignment vertical="center"/>
    </xf>
    <xf numFmtId="0" fontId="14" fillId="0" borderId="0" xfId="2" applyFont="1" applyBorder="1" applyAlignment="1">
      <alignment horizontal="left" vertical="distributed"/>
    </xf>
    <xf numFmtId="0" fontId="14" fillId="0" borderId="10" xfId="2" applyFont="1" applyBorder="1" applyAlignment="1">
      <alignment vertical="distributed"/>
    </xf>
    <xf numFmtId="179" fontId="11" fillId="0" borderId="3" xfId="2" applyNumberFormat="1" applyFont="1" applyBorder="1">
      <alignment vertical="center"/>
    </xf>
    <xf numFmtId="10" fontId="14" fillId="0" borderId="6" xfId="2" applyNumberFormat="1" applyFont="1" applyFill="1" applyBorder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7" fillId="0" borderId="0" xfId="2" applyFont="1">
      <alignment vertical="center"/>
    </xf>
    <xf numFmtId="0" fontId="17" fillId="0" borderId="0" xfId="1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 textRotation="255"/>
    </xf>
    <xf numFmtId="0" fontId="10" fillId="0" borderId="1" xfId="2" applyFont="1" applyBorder="1" applyAlignment="1">
      <alignment horizontal="center" vertical="center" textRotation="255"/>
    </xf>
    <xf numFmtId="0" fontId="10" fillId="0" borderId="7" xfId="2" applyFont="1" applyBorder="1" applyAlignment="1">
      <alignment horizontal="center" vertical="center" textRotation="255"/>
    </xf>
    <xf numFmtId="0" fontId="10" fillId="0" borderId="9" xfId="2" applyFont="1" applyBorder="1" applyAlignment="1">
      <alignment horizontal="center" vertical="center" textRotation="255"/>
    </xf>
    <xf numFmtId="0" fontId="10" fillId="0" borderId="13" xfId="2" applyFont="1" applyBorder="1" applyAlignment="1">
      <alignment horizontal="center" vertical="center" textRotation="255"/>
    </xf>
    <xf numFmtId="0" fontId="10" fillId="0" borderId="15" xfId="2" applyFont="1" applyBorder="1" applyAlignment="1">
      <alignment horizontal="center" vertical="center" textRotation="255"/>
    </xf>
    <xf numFmtId="0" fontId="13" fillId="0" borderId="16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 textRotation="255"/>
    </xf>
    <xf numFmtId="0" fontId="7" fillId="0" borderId="4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textRotation="255"/>
    </xf>
    <xf numFmtId="0" fontId="7" fillId="0" borderId="12" xfId="2" applyFont="1" applyBorder="1" applyAlignment="1">
      <alignment horizontal="center" vertical="center" textRotation="255"/>
    </xf>
    <xf numFmtId="0" fontId="7" fillId="0" borderId="1" xfId="2" applyFont="1" applyBorder="1" applyAlignment="1">
      <alignment horizontal="center" vertical="center" textRotation="255"/>
    </xf>
    <xf numFmtId="0" fontId="7" fillId="0" borderId="7" xfId="2" applyFont="1" applyBorder="1" applyAlignment="1">
      <alignment horizontal="center" vertical="center" textRotation="255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wrapText="1"/>
    </xf>
    <xf numFmtId="176" fontId="15" fillId="0" borderId="0" xfId="1" applyNumberFormat="1" applyFont="1" applyFill="1" applyBorder="1" applyAlignment="1">
      <alignment horizontal="right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12" xfId="2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14" xfId="2" applyFont="1" applyBorder="1" applyAlignment="1">
      <alignment horizontal="center" vertical="center" justifyLastLine="1"/>
    </xf>
    <xf numFmtId="0" fontId="10" fillId="0" borderId="15" xfId="2" applyFont="1" applyBorder="1" applyAlignment="1">
      <alignment horizontal="center" vertical="center" justifyLastLine="1"/>
    </xf>
    <xf numFmtId="0" fontId="10" fillId="0" borderId="16" xfId="2" applyFont="1" applyBorder="1" applyAlignment="1">
      <alignment horizontal="center" vertical="center" justifyLastLine="1"/>
    </xf>
    <xf numFmtId="0" fontId="14" fillId="0" borderId="4" xfId="2" applyFont="1" applyBorder="1" applyAlignment="1">
      <alignment horizontal="center" vertical="center" wrapText="1"/>
    </xf>
    <xf numFmtId="0" fontId="14" fillId="0" borderId="4" xfId="2" applyFont="1" applyBorder="1" applyAlignment="1">
      <alignment horizontal="center"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T170"/>
  <sheetViews>
    <sheetView showZeros="0" tabSelected="1" view="pageBreakPreview" zoomScale="57" zoomScaleNormal="70" zoomScaleSheetLayoutView="57" workbookViewId="0">
      <pane xSplit="6" ySplit="7" topLeftCell="G59" activePane="bottomRight" state="frozen"/>
      <selection pane="topRight" activeCell="G1" sqref="G1"/>
      <selection pane="bottomLeft" activeCell="A8" sqref="A8"/>
      <selection pane="bottomRight" activeCell="Q78" sqref="Q78"/>
    </sheetView>
  </sheetViews>
  <sheetFormatPr defaultRowHeight="17.25" x14ac:dyDescent="0.15"/>
  <cols>
    <col min="1" max="1" width="0.5" style="2" customWidth="1"/>
    <col min="2" max="5" width="5.875" style="2" customWidth="1"/>
    <col min="6" max="6" width="7" style="2" customWidth="1"/>
    <col min="7" max="7" width="6.375" style="2" customWidth="1"/>
    <col min="8" max="8" width="7.375" style="2" customWidth="1"/>
    <col min="9" max="9" width="9.5" style="2" bestFit="1" customWidth="1"/>
    <col min="10" max="10" width="9.5" style="2" customWidth="1"/>
    <col min="11" max="13" width="10.75" style="2" bestFit="1" customWidth="1"/>
    <col min="14" max="14" width="9.5" style="2" bestFit="1" customWidth="1"/>
    <col min="15" max="15" width="7.875" style="2" customWidth="1"/>
    <col min="16" max="16" width="6.875" style="2" customWidth="1"/>
    <col min="17" max="17" width="9.5" style="2" bestFit="1" customWidth="1"/>
    <col min="18" max="18" width="11.375" style="2" customWidth="1"/>
    <col min="19" max="19" width="5.875" style="2" customWidth="1"/>
    <col min="20" max="20" width="1.125" style="2" customWidth="1"/>
    <col min="21" max="16384" width="9" style="2"/>
  </cols>
  <sheetData>
    <row r="1" spans="2:20" x14ac:dyDescent="0.15">
      <c r="B1" s="37" t="s">
        <v>61</v>
      </c>
      <c r="T1" s="3"/>
    </row>
    <row r="2" spans="2:20" x14ac:dyDescent="0.15">
      <c r="Q2" s="1"/>
      <c r="R2" s="35" t="s">
        <v>54</v>
      </c>
      <c r="S2" s="1"/>
      <c r="T2" s="3"/>
    </row>
    <row r="3" spans="2:20" x14ac:dyDescent="0.15">
      <c r="Q3" s="72">
        <v>43373</v>
      </c>
      <c r="R3" s="72"/>
      <c r="S3" s="36" t="s">
        <v>0</v>
      </c>
    </row>
    <row r="4" spans="2:20" x14ac:dyDescent="0.15">
      <c r="R4" s="2" t="s">
        <v>47</v>
      </c>
    </row>
    <row r="5" spans="2:20" x14ac:dyDescent="0.15">
      <c r="B5" s="73" t="s">
        <v>1</v>
      </c>
      <c r="C5" s="73" t="s">
        <v>2</v>
      </c>
      <c r="D5" s="73" t="s">
        <v>3</v>
      </c>
      <c r="E5" s="73" t="s">
        <v>4</v>
      </c>
      <c r="F5" s="74" t="s">
        <v>5</v>
      </c>
      <c r="G5" s="77" t="s">
        <v>6</v>
      </c>
      <c r="H5" s="78"/>
      <c r="I5" s="78"/>
      <c r="J5" s="78"/>
      <c r="K5" s="78"/>
      <c r="L5" s="78"/>
      <c r="M5" s="78"/>
      <c r="N5" s="78"/>
      <c r="O5" s="78"/>
      <c r="P5" s="78"/>
      <c r="Q5" s="79"/>
      <c r="R5" s="70" t="s">
        <v>7</v>
      </c>
      <c r="S5" s="70" t="s">
        <v>8</v>
      </c>
    </row>
    <row r="6" spans="2:20" ht="17.25" customHeight="1" x14ac:dyDescent="0.15">
      <c r="B6" s="73"/>
      <c r="C6" s="73"/>
      <c r="D6" s="73"/>
      <c r="E6" s="73"/>
      <c r="F6" s="75"/>
      <c r="G6" s="71" t="s">
        <v>9</v>
      </c>
      <c r="H6" s="71" t="s">
        <v>10</v>
      </c>
      <c r="I6" s="71" t="s">
        <v>11</v>
      </c>
      <c r="J6" s="71" t="s">
        <v>12</v>
      </c>
      <c r="K6" s="71" t="s">
        <v>13</v>
      </c>
      <c r="L6" s="71" t="s">
        <v>14</v>
      </c>
      <c r="M6" s="71" t="s">
        <v>15</v>
      </c>
      <c r="N6" s="71" t="s">
        <v>16</v>
      </c>
      <c r="O6" s="71" t="s">
        <v>17</v>
      </c>
      <c r="P6" s="80" t="s">
        <v>58</v>
      </c>
      <c r="Q6" s="70" t="s">
        <v>18</v>
      </c>
      <c r="R6" s="70"/>
      <c r="S6" s="70"/>
    </row>
    <row r="7" spans="2:20" x14ac:dyDescent="0.15">
      <c r="B7" s="73"/>
      <c r="C7" s="73"/>
      <c r="D7" s="73"/>
      <c r="E7" s="73"/>
      <c r="F7" s="76"/>
      <c r="G7" s="70"/>
      <c r="H7" s="70"/>
      <c r="I7" s="70"/>
      <c r="J7" s="70"/>
      <c r="K7" s="70"/>
      <c r="L7" s="70"/>
      <c r="M7" s="70"/>
      <c r="N7" s="70"/>
      <c r="O7" s="70"/>
      <c r="P7" s="81"/>
      <c r="Q7" s="70"/>
      <c r="R7" s="70"/>
      <c r="S7" s="70"/>
    </row>
    <row r="8" spans="2:20" ht="17.25" customHeight="1" x14ac:dyDescent="0.15">
      <c r="B8" s="49" t="s">
        <v>48</v>
      </c>
      <c r="C8" s="49" t="s">
        <v>19</v>
      </c>
      <c r="D8" s="49" t="s">
        <v>20</v>
      </c>
      <c r="E8" s="52" t="s">
        <v>21</v>
      </c>
      <c r="F8" s="4" t="s">
        <v>49</v>
      </c>
      <c r="G8" s="26"/>
      <c r="H8" s="26">
        <v>50</v>
      </c>
      <c r="I8" s="26">
        <v>376</v>
      </c>
      <c r="J8" s="26">
        <v>2534</v>
      </c>
      <c r="K8" s="26">
        <v>5847</v>
      </c>
      <c r="L8" s="26">
        <v>4075</v>
      </c>
      <c r="M8" s="26">
        <v>2719</v>
      </c>
      <c r="N8" s="26"/>
      <c r="O8" s="26"/>
      <c r="P8" s="26"/>
      <c r="Q8" s="26">
        <v>658</v>
      </c>
      <c r="R8" s="26">
        <v>16259</v>
      </c>
      <c r="S8" s="5"/>
    </row>
    <row r="9" spans="2:20" x14ac:dyDescent="0.15">
      <c r="B9" s="50"/>
      <c r="C9" s="50"/>
      <c r="D9" s="50"/>
      <c r="E9" s="53"/>
      <c r="F9" s="6" t="s">
        <v>50</v>
      </c>
      <c r="G9" s="27"/>
      <c r="H9" s="27"/>
      <c r="I9" s="27"/>
      <c r="J9" s="27">
        <v>150</v>
      </c>
      <c r="K9" s="27">
        <v>748</v>
      </c>
      <c r="L9" s="27">
        <v>617</v>
      </c>
      <c r="M9" s="27">
        <v>416</v>
      </c>
      <c r="N9" s="27"/>
      <c r="O9" s="27"/>
      <c r="P9" s="27"/>
      <c r="Q9" s="27">
        <v>371</v>
      </c>
      <c r="R9" s="27">
        <v>2302</v>
      </c>
      <c r="S9" s="7"/>
    </row>
    <row r="10" spans="2:20" x14ac:dyDescent="0.15">
      <c r="B10" s="50"/>
      <c r="C10" s="50"/>
      <c r="D10" s="50"/>
      <c r="E10" s="53"/>
      <c r="F10" s="6" t="s">
        <v>51</v>
      </c>
      <c r="G10" s="27"/>
      <c r="H10" s="27">
        <v>72</v>
      </c>
      <c r="I10" s="27">
        <v>470</v>
      </c>
      <c r="J10" s="27">
        <v>1001</v>
      </c>
      <c r="K10" s="27">
        <v>1985</v>
      </c>
      <c r="L10" s="27">
        <v>4528</v>
      </c>
      <c r="M10" s="27">
        <v>2347</v>
      </c>
      <c r="N10" s="27">
        <v>1166</v>
      </c>
      <c r="O10" s="27">
        <v>41</v>
      </c>
      <c r="P10" s="27"/>
      <c r="Q10" s="27"/>
      <c r="R10" s="27">
        <v>11610</v>
      </c>
      <c r="S10" s="7"/>
    </row>
    <row r="11" spans="2:20" x14ac:dyDescent="0.15">
      <c r="B11" s="50"/>
      <c r="C11" s="50"/>
      <c r="D11" s="50"/>
      <c r="E11" s="53"/>
      <c r="F11" s="6" t="s">
        <v>52</v>
      </c>
      <c r="G11" s="27"/>
      <c r="H11" s="27">
        <v>70</v>
      </c>
      <c r="I11" s="27">
        <v>511</v>
      </c>
      <c r="J11" s="27">
        <v>1004</v>
      </c>
      <c r="K11" s="27">
        <v>5242</v>
      </c>
      <c r="L11" s="27">
        <v>10960</v>
      </c>
      <c r="M11" s="27">
        <v>6542</v>
      </c>
      <c r="N11" s="27">
        <v>5419</v>
      </c>
      <c r="O11" s="27"/>
      <c r="P11" s="27"/>
      <c r="Q11" s="27"/>
      <c r="R11" s="27">
        <v>29748</v>
      </c>
      <c r="S11" s="7"/>
      <c r="T11" s="8"/>
    </row>
    <row r="12" spans="2:20" x14ac:dyDescent="0.15">
      <c r="B12" s="50"/>
      <c r="C12" s="50"/>
      <c r="D12" s="50"/>
      <c r="E12" s="51"/>
      <c r="F12" s="33" t="s">
        <v>22</v>
      </c>
      <c r="G12" s="28">
        <f t="shared" ref="G12:P12" si="0">SUM(G8:G11)</f>
        <v>0</v>
      </c>
      <c r="H12" s="28">
        <f t="shared" si="0"/>
        <v>192</v>
      </c>
      <c r="I12" s="28">
        <f t="shared" si="0"/>
        <v>1357</v>
      </c>
      <c r="J12" s="28">
        <f t="shared" si="0"/>
        <v>4689</v>
      </c>
      <c r="K12" s="28">
        <f t="shared" si="0"/>
        <v>13822</v>
      </c>
      <c r="L12" s="28">
        <f t="shared" si="0"/>
        <v>20180</v>
      </c>
      <c r="M12" s="28">
        <f t="shared" si="0"/>
        <v>12024</v>
      </c>
      <c r="N12" s="28">
        <f t="shared" si="0"/>
        <v>6585</v>
      </c>
      <c r="O12" s="28">
        <f t="shared" si="0"/>
        <v>41</v>
      </c>
      <c r="P12" s="28">
        <f t="shared" si="0"/>
        <v>0</v>
      </c>
      <c r="Q12" s="28">
        <f>SUM(Q8:Q11)</f>
        <v>1029</v>
      </c>
      <c r="R12" s="28">
        <f>SUM(R8:R11)</f>
        <v>59919</v>
      </c>
      <c r="S12" s="9"/>
    </row>
    <row r="13" spans="2:20" x14ac:dyDescent="0.15">
      <c r="B13" s="50"/>
      <c r="C13" s="50"/>
      <c r="D13" s="50"/>
      <c r="E13" s="52" t="s">
        <v>23</v>
      </c>
      <c r="F13" s="4" t="s">
        <v>49</v>
      </c>
      <c r="G13" s="26"/>
      <c r="H13" s="26"/>
      <c r="I13" s="26">
        <v>2011</v>
      </c>
      <c r="J13" s="26">
        <v>1254</v>
      </c>
      <c r="K13" s="26">
        <v>8350</v>
      </c>
      <c r="L13" s="26">
        <v>16505</v>
      </c>
      <c r="M13" s="26">
        <v>3692</v>
      </c>
      <c r="N13" s="26"/>
      <c r="O13" s="26"/>
      <c r="P13" s="26"/>
      <c r="Q13" s="26">
        <v>3685</v>
      </c>
      <c r="R13" s="26">
        <v>35497</v>
      </c>
      <c r="S13" s="5"/>
    </row>
    <row r="14" spans="2:20" x14ac:dyDescent="0.15">
      <c r="B14" s="50"/>
      <c r="C14" s="50"/>
      <c r="D14" s="50"/>
      <c r="E14" s="53"/>
      <c r="F14" s="6" t="s">
        <v>50</v>
      </c>
      <c r="G14" s="27"/>
      <c r="H14" s="27"/>
      <c r="I14" s="27">
        <v>376</v>
      </c>
      <c r="J14" s="27"/>
      <c r="K14" s="27">
        <v>1907</v>
      </c>
      <c r="L14" s="27">
        <v>1775</v>
      </c>
      <c r="M14" s="27">
        <v>920</v>
      </c>
      <c r="N14" s="27">
        <v>508</v>
      </c>
      <c r="O14" s="27"/>
      <c r="P14" s="27"/>
      <c r="Q14" s="27"/>
      <c r="R14" s="27">
        <v>5486</v>
      </c>
      <c r="S14" s="7"/>
    </row>
    <row r="15" spans="2:20" x14ac:dyDescent="0.15">
      <c r="B15" s="50"/>
      <c r="C15" s="50"/>
      <c r="D15" s="50"/>
      <c r="E15" s="53"/>
      <c r="F15" s="6" t="s">
        <v>51</v>
      </c>
      <c r="G15" s="27"/>
      <c r="H15" s="27"/>
      <c r="I15" s="27">
        <v>520</v>
      </c>
      <c r="J15" s="27">
        <v>389</v>
      </c>
      <c r="K15" s="27">
        <v>2563</v>
      </c>
      <c r="L15" s="27">
        <v>5149</v>
      </c>
      <c r="M15" s="27">
        <v>3229</v>
      </c>
      <c r="N15" s="27">
        <v>953</v>
      </c>
      <c r="O15" s="27">
        <v>12</v>
      </c>
      <c r="P15" s="27"/>
      <c r="Q15" s="27"/>
      <c r="R15" s="27">
        <v>12815</v>
      </c>
      <c r="S15" s="7"/>
    </row>
    <row r="16" spans="2:20" x14ac:dyDescent="0.15">
      <c r="B16" s="50"/>
      <c r="C16" s="50"/>
      <c r="D16" s="50"/>
      <c r="E16" s="53"/>
      <c r="F16" s="6" t="s">
        <v>52</v>
      </c>
      <c r="G16" s="27"/>
      <c r="H16" s="27">
        <v>441</v>
      </c>
      <c r="I16" s="27">
        <v>969</v>
      </c>
      <c r="J16" s="27">
        <v>3367</v>
      </c>
      <c r="K16" s="27">
        <v>16597</v>
      </c>
      <c r="L16" s="27">
        <v>18985</v>
      </c>
      <c r="M16" s="27">
        <v>15313</v>
      </c>
      <c r="N16" s="27">
        <v>10279</v>
      </c>
      <c r="O16" s="27">
        <v>435</v>
      </c>
      <c r="P16" s="27"/>
      <c r="Q16" s="27">
        <v>889</v>
      </c>
      <c r="R16" s="27">
        <v>67275</v>
      </c>
      <c r="S16" s="7"/>
    </row>
    <row r="17" spans="2:19" x14ac:dyDescent="0.15">
      <c r="B17" s="50"/>
      <c r="C17" s="50"/>
      <c r="D17" s="50"/>
      <c r="E17" s="51"/>
      <c r="F17" s="33" t="s">
        <v>22</v>
      </c>
      <c r="G17" s="28">
        <f t="shared" ref="G17:P17" si="1">SUM(G13:G16)</f>
        <v>0</v>
      </c>
      <c r="H17" s="28">
        <f t="shared" si="1"/>
        <v>441</v>
      </c>
      <c r="I17" s="28">
        <f t="shared" si="1"/>
        <v>3876</v>
      </c>
      <c r="J17" s="28">
        <f t="shared" si="1"/>
        <v>5010</v>
      </c>
      <c r="K17" s="28">
        <f t="shared" si="1"/>
        <v>29417</v>
      </c>
      <c r="L17" s="28">
        <f t="shared" si="1"/>
        <v>42414</v>
      </c>
      <c r="M17" s="28">
        <f t="shared" si="1"/>
        <v>23154</v>
      </c>
      <c r="N17" s="28">
        <f t="shared" si="1"/>
        <v>11740</v>
      </c>
      <c r="O17" s="28">
        <f t="shared" si="1"/>
        <v>447</v>
      </c>
      <c r="P17" s="28">
        <f t="shared" si="1"/>
        <v>0</v>
      </c>
      <c r="Q17" s="28">
        <f>SUM(Q13:Q16)</f>
        <v>4574</v>
      </c>
      <c r="R17" s="28">
        <f>SUM(R13:R16)</f>
        <v>121073</v>
      </c>
      <c r="S17" s="9"/>
    </row>
    <row r="18" spans="2:19" x14ac:dyDescent="0.15">
      <c r="B18" s="50"/>
      <c r="C18" s="50"/>
      <c r="D18" s="50"/>
      <c r="E18" s="52" t="s">
        <v>24</v>
      </c>
      <c r="F18" s="4" t="s">
        <v>49</v>
      </c>
      <c r="G18" s="26"/>
      <c r="H18" s="26"/>
      <c r="I18" s="26">
        <v>3370</v>
      </c>
      <c r="J18" s="26">
        <v>889</v>
      </c>
      <c r="K18" s="26">
        <v>2826</v>
      </c>
      <c r="L18" s="26">
        <v>6879</v>
      </c>
      <c r="M18" s="26">
        <v>1450</v>
      </c>
      <c r="N18" s="26"/>
      <c r="O18" s="26"/>
      <c r="P18" s="26"/>
      <c r="Q18" s="26">
        <v>6436</v>
      </c>
      <c r="R18" s="26">
        <v>21850</v>
      </c>
      <c r="S18" s="5"/>
    </row>
    <row r="19" spans="2:19" x14ac:dyDescent="0.15">
      <c r="B19" s="50"/>
      <c r="C19" s="50"/>
      <c r="D19" s="50"/>
      <c r="E19" s="53"/>
      <c r="F19" s="6" t="s">
        <v>50</v>
      </c>
      <c r="G19" s="27"/>
      <c r="H19" s="27"/>
      <c r="I19" s="27"/>
      <c r="J19" s="27">
        <v>355</v>
      </c>
      <c r="K19" s="27">
        <v>1008</v>
      </c>
      <c r="L19" s="27">
        <v>890</v>
      </c>
      <c r="M19" s="27"/>
      <c r="N19" s="27">
        <v>140</v>
      </c>
      <c r="O19" s="27"/>
      <c r="P19" s="27"/>
      <c r="Q19" s="27"/>
      <c r="R19" s="27">
        <v>2393</v>
      </c>
      <c r="S19" s="7"/>
    </row>
    <row r="20" spans="2:19" x14ac:dyDescent="0.15">
      <c r="B20" s="50"/>
      <c r="C20" s="50"/>
      <c r="D20" s="50"/>
      <c r="E20" s="53"/>
      <c r="F20" s="6" t="s">
        <v>51</v>
      </c>
      <c r="G20" s="27"/>
      <c r="H20" s="27"/>
      <c r="I20" s="27">
        <v>991</v>
      </c>
      <c r="J20" s="27">
        <v>137</v>
      </c>
      <c r="K20" s="27">
        <v>293</v>
      </c>
      <c r="L20" s="27">
        <v>3605</v>
      </c>
      <c r="M20" s="27">
        <v>1245</v>
      </c>
      <c r="N20" s="27">
        <v>171</v>
      </c>
      <c r="O20" s="27"/>
      <c r="P20" s="27"/>
      <c r="Q20" s="27">
        <v>1423</v>
      </c>
      <c r="R20" s="27">
        <v>7865</v>
      </c>
      <c r="S20" s="7"/>
    </row>
    <row r="21" spans="2:19" x14ac:dyDescent="0.15">
      <c r="B21" s="50"/>
      <c r="C21" s="50"/>
      <c r="D21" s="50"/>
      <c r="E21" s="53"/>
      <c r="F21" s="6" t="s">
        <v>52</v>
      </c>
      <c r="G21" s="27"/>
      <c r="H21" s="27"/>
      <c r="I21" s="27">
        <v>214</v>
      </c>
      <c r="J21" s="27">
        <v>975</v>
      </c>
      <c r="K21" s="27">
        <v>3001</v>
      </c>
      <c r="L21" s="27">
        <v>6255</v>
      </c>
      <c r="M21" s="27">
        <v>2980</v>
      </c>
      <c r="N21" s="27">
        <v>1684</v>
      </c>
      <c r="O21" s="27"/>
      <c r="P21" s="27"/>
      <c r="Q21" s="27"/>
      <c r="R21" s="27">
        <v>15109</v>
      </c>
      <c r="S21" s="7"/>
    </row>
    <row r="22" spans="2:19" x14ac:dyDescent="0.15">
      <c r="B22" s="50"/>
      <c r="C22" s="50"/>
      <c r="D22" s="50"/>
      <c r="E22" s="53"/>
      <c r="F22" s="10" t="s">
        <v>22</v>
      </c>
      <c r="G22" s="28">
        <f t="shared" ref="G22:O22" si="2">SUM(G18:G21)</f>
        <v>0</v>
      </c>
      <c r="H22" s="28">
        <f t="shared" si="2"/>
        <v>0</v>
      </c>
      <c r="I22" s="28">
        <f t="shared" si="2"/>
        <v>4575</v>
      </c>
      <c r="J22" s="28">
        <f t="shared" si="2"/>
        <v>2356</v>
      </c>
      <c r="K22" s="28">
        <f t="shared" si="2"/>
        <v>7128</v>
      </c>
      <c r="L22" s="28">
        <f t="shared" si="2"/>
        <v>17629</v>
      </c>
      <c r="M22" s="28">
        <f t="shared" si="2"/>
        <v>5675</v>
      </c>
      <c r="N22" s="28">
        <f t="shared" si="2"/>
        <v>1995</v>
      </c>
      <c r="O22" s="28">
        <f t="shared" si="2"/>
        <v>0</v>
      </c>
      <c r="P22" s="28"/>
      <c r="Q22" s="28">
        <f>SUM(Q18:Q21)</f>
        <v>7859</v>
      </c>
      <c r="R22" s="28">
        <f>SUM(R18:R21)</f>
        <v>47217</v>
      </c>
      <c r="S22" s="9"/>
    </row>
    <row r="23" spans="2:19" x14ac:dyDescent="0.15">
      <c r="B23" s="50"/>
      <c r="C23" s="51"/>
      <c r="D23" s="54"/>
      <c r="E23" s="54"/>
      <c r="F23" s="58"/>
      <c r="G23" s="29">
        <f t="shared" ref="G23:P23" si="3">SUM(G22,G17,G12)</f>
        <v>0</v>
      </c>
      <c r="H23" s="29">
        <f t="shared" si="3"/>
        <v>633</v>
      </c>
      <c r="I23" s="29">
        <f t="shared" si="3"/>
        <v>9808</v>
      </c>
      <c r="J23" s="29">
        <f t="shared" si="3"/>
        <v>12055</v>
      </c>
      <c r="K23" s="29">
        <f t="shared" si="3"/>
        <v>50367</v>
      </c>
      <c r="L23" s="29">
        <f t="shared" si="3"/>
        <v>80223</v>
      </c>
      <c r="M23" s="29">
        <f t="shared" si="3"/>
        <v>40853</v>
      </c>
      <c r="N23" s="29">
        <f t="shared" si="3"/>
        <v>20320</v>
      </c>
      <c r="O23" s="29">
        <f t="shared" si="3"/>
        <v>488</v>
      </c>
      <c r="P23" s="29">
        <f t="shared" si="3"/>
        <v>0</v>
      </c>
      <c r="Q23" s="29">
        <f>SUM(Q22,Q17,Q12)</f>
        <v>13462</v>
      </c>
      <c r="R23" s="29">
        <f>SUM(R22,R17,R12)</f>
        <v>228209</v>
      </c>
      <c r="S23" s="11"/>
    </row>
    <row r="24" spans="2:19" ht="17.25" customHeight="1" x14ac:dyDescent="0.15">
      <c r="B24" s="50"/>
      <c r="C24" s="49" t="s">
        <v>25</v>
      </c>
      <c r="D24" s="52" t="s">
        <v>26</v>
      </c>
      <c r="E24" s="52" t="s">
        <v>27</v>
      </c>
      <c r="F24" s="4" t="s">
        <v>49</v>
      </c>
      <c r="G24" s="26"/>
      <c r="H24" s="26">
        <v>235.5</v>
      </c>
      <c r="I24" s="26">
        <v>819</v>
      </c>
      <c r="J24" s="26">
        <v>523</v>
      </c>
      <c r="K24" s="26">
        <v>4200</v>
      </c>
      <c r="L24" s="26">
        <v>6770.5</v>
      </c>
      <c r="M24" s="26">
        <v>4289.7</v>
      </c>
      <c r="N24" s="26"/>
      <c r="O24" s="26"/>
      <c r="P24" s="26"/>
      <c r="Q24" s="26">
        <v>1867</v>
      </c>
      <c r="R24" s="26">
        <v>18704.7</v>
      </c>
      <c r="S24" s="5"/>
    </row>
    <row r="25" spans="2:19" x14ac:dyDescent="0.15">
      <c r="B25" s="50"/>
      <c r="C25" s="50"/>
      <c r="D25" s="53"/>
      <c r="E25" s="53"/>
      <c r="F25" s="6" t="s">
        <v>50</v>
      </c>
      <c r="G25" s="27"/>
      <c r="H25" s="27"/>
      <c r="I25" s="27">
        <v>346</v>
      </c>
      <c r="J25" s="27"/>
      <c r="K25" s="27"/>
      <c r="L25" s="27">
        <v>1062</v>
      </c>
      <c r="M25" s="27">
        <v>291</v>
      </c>
      <c r="N25" s="27"/>
      <c r="O25" s="27"/>
      <c r="P25" s="27"/>
      <c r="Q25" s="27"/>
      <c r="R25" s="27">
        <v>1699</v>
      </c>
      <c r="S25" s="7"/>
    </row>
    <row r="26" spans="2:19" x14ac:dyDescent="0.15">
      <c r="B26" s="50"/>
      <c r="C26" s="50"/>
      <c r="D26" s="53"/>
      <c r="E26" s="53"/>
      <c r="F26" s="6" t="s">
        <v>51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7"/>
    </row>
    <row r="27" spans="2:19" x14ac:dyDescent="0.15">
      <c r="B27" s="50"/>
      <c r="C27" s="50"/>
      <c r="D27" s="53"/>
      <c r="E27" s="53"/>
      <c r="F27" s="6" t="s">
        <v>52</v>
      </c>
      <c r="G27" s="27"/>
      <c r="H27" s="27">
        <v>39</v>
      </c>
      <c r="I27" s="27">
        <v>1383</v>
      </c>
      <c r="J27" s="27">
        <v>1312</v>
      </c>
      <c r="K27" s="27">
        <v>5195.6000000000004</v>
      </c>
      <c r="L27" s="27">
        <v>13921.1</v>
      </c>
      <c r="M27" s="27">
        <v>7960.3</v>
      </c>
      <c r="N27" s="27">
        <v>5854</v>
      </c>
      <c r="O27" s="27">
        <v>742.5</v>
      </c>
      <c r="P27" s="27"/>
      <c r="Q27" s="27">
        <v>150</v>
      </c>
      <c r="R27" s="27">
        <v>36557.5</v>
      </c>
      <c r="S27" s="7"/>
    </row>
    <row r="28" spans="2:19" x14ac:dyDescent="0.15">
      <c r="B28" s="50"/>
      <c r="C28" s="50"/>
      <c r="D28" s="53"/>
      <c r="E28" s="51"/>
      <c r="F28" s="33" t="s">
        <v>22</v>
      </c>
      <c r="G28" s="28">
        <f t="shared" ref="G28:P28" si="4">SUM(G24:G27)</f>
        <v>0</v>
      </c>
      <c r="H28" s="28">
        <f t="shared" si="4"/>
        <v>274.5</v>
      </c>
      <c r="I28" s="28">
        <f t="shared" si="4"/>
        <v>2548</v>
      </c>
      <c r="J28" s="28">
        <f t="shared" si="4"/>
        <v>1835</v>
      </c>
      <c r="K28" s="28">
        <f t="shared" si="4"/>
        <v>9395.6</v>
      </c>
      <c r="L28" s="28">
        <f t="shared" si="4"/>
        <v>21753.599999999999</v>
      </c>
      <c r="M28" s="28">
        <f t="shared" si="4"/>
        <v>12541</v>
      </c>
      <c r="N28" s="28">
        <f t="shared" si="4"/>
        <v>5854</v>
      </c>
      <c r="O28" s="28">
        <f t="shared" si="4"/>
        <v>742.5</v>
      </c>
      <c r="P28" s="28">
        <f t="shared" si="4"/>
        <v>0</v>
      </c>
      <c r="Q28" s="28">
        <f>SUM(Q24:Q27)</f>
        <v>2017</v>
      </c>
      <c r="R28" s="28">
        <f>SUM(R24:R27)</f>
        <v>56961.2</v>
      </c>
      <c r="S28" s="9"/>
    </row>
    <row r="29" spans="2:19" ht="17.25" hidden="1" customHeight="1" x14ac:dyDescent="0.15">
      <c r="B29" s="50"/>
      <c r="C29" s="50"/>
      <c r="D29" s="53"/>
      <c r="E29" s="52" t="s">
        <v>28</v>
      </c>
      <c r="F29" s="4" t="s">
        <v>49</v>
      </c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>
        <f>SUM(G29:Q29)</f>
        <v>0</v>
      </c>
      <c r="S29" s="5"/>
    </row>
    <row r="30" spans="2:19" ht="17.25" hidden="1" customHeight="1" x14ac:dyDescent="0.15">
      <c r="B30" s="50"/>
      <c r="C30" s="50"/>
      <c r="D30" s="53"/>
      <c r="E30" s="53"/>
      <c r="F30" s="6" t="s">
        <v>50</v>
      </c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f>SUM(G30:Q30)</f>
        <v>0</v>
      </c>
      <c r="S30" s="7"/>
    </row>
    <row r="31" spans="2:19" ht="17.25" hidden="1" customHeight="1" x14ac:dyDescent="0.15">
      <c r="B31" s="50"/>
      <c r="C31" s="50"/>
      <c r="D31" s="53"/>
      <c r="E31" s="53"/>
      <c r="F31" s="6" t="s">
        <v>51</v>
      </c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>
        <f>SUM(G31:Q31)</f>
        <v>0</v>
      </c>
      <c r="S31" s="7"/>
    </row>
    <row r="32" spans="2:19" ht="17.25" hidden="1" customHeight="1" x14ac:dyDescent="0.15">
      <c r="B32" s="50"/>
      <c r="C32" s="50"/>
      <c r="D32" s="53"/>
      <c r="E32" s="53"/>
      <c r="F32" s="6" t="s">
        <v>52</v>
      </c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>
        <f>SUM(G32:Q32)</f>
        <v>0</v>
      </c>
      <c r="S32" s="7"/>
    </row>
    <row r="33" spans="2:19" ht="17.25" hidden="1" customHeight="1" x14ac:dyDescent="0.15">
      <c r="B33" s="50"/>
      <c r="C33" s="50"/>
      <c r="D33" s="53"/>
      <c r="E33" s="51"/>
      <c r="F33" s="33" t="s">
        <v>22</v>
      </c>
      <c r="G33" s="28">
        <f t="shared" ref="G33:O33" si="5">SUM(G29:G32)</f>
        <v>0</v>
      </c>
      <c r="H33" s="28">
        <f t="shared" si="5"/>
        <v>0</v>
      </c>
      <c r="I33" s="28">
        <f t="shared" si="5"/>
        <v>0</v>
      </c>
      <c r="J33" s="28">
        <f t="shared" si="5"/>
        <v>0</v>
      </c>
      <c r="K33" s="28">
        <f t="shared" si="5"/>
        <v>0</v>
      </c>
      <c r="L33" s="28">
        <f t="shared" si="5"/>
        <v>0</v>
      </c>
      <c r="M33" s="28">
        <f t="shared" si="5"/>
        <v>0</v>
      </c>
      <c r="N33" s="28">
        <f t="shared" si="5"/>
        <v>0</v>
      </c>
      <c r="O33" s="28">
        <f t="shared" si="5"/>
        <v>0</v>
      </c>
      <c r="P33" s="28"/>
      <c r="Q33" s="28">
        <f>SUM(Q29:Q32)</f>
        <v>0</v>
      </c>
      <c r="R33" s="28">
        <f>SUM(R29:R32)</f>
        <v>0</v>
      </c>
      <c r="S33" s="9"/>
    </row>
    <row r="34" spans="2:19" x14ac:dyDescent="0.15">
      <c r="B34" s="50"/>
      <c r="C34" s="50"/>
      <c r="D34" s="53"/>
      <c r="E34" s="52" t="s">
        <v>29</v>
      </c>
      <c r="F34" s="4" t="s">
        <v>49</v>
      </c>
      <c r="G34" s="26"/>
      <c r="H34" s="26"/>
      <c r="I34" s="26"/>
      <c r="J34" s="26"/>
      <c r="K34" s="26"/>
      <c r="L34" s="26">
        <v>3</v>
      </c>
      <c r="M34" s="26">
        <v>180</v>
      </c>
      <c r="N34" s="26"/>
      <c r="O34" s="26"/>
      <c r="P34" s="26"/>
      <c r="Q34" s="26"/>
      <c r="R34" s="26">
        <v>183</v>
      </c>
      <c r="S34" s="5"/>
    </row>
    <row r="35" spans="2:19" x14ac:dyDescent="0.15">
      <c r="B35" s="50"/>
      <c r="C35" s="50"/>
      <c r="D35" s="53"/>
      <c r="E35" s="53"/>
      <c r="F35" s="6" t="s">
        <v>50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>
        <v>484</v>
      </c>
      <c r="R35" s="27">
        <v>484</v>
      </c>
      <c r="S35" s="7"/>
    </row>
    <row r="36" spans="2:19" x14ac:dyDescent="0.15">
      <c r="B36" s="50"/>
      <c r="C36" s="50"/>
      <c r="D36" s="53"/>
      <c r="E36" s="53"/>
      <c r="F36" s="6" t="s">
        <v>51</v>
      </c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>
        <f>SUM(G36:Q36)</f>
        <v>0</v>
      </c>
      <c r="S36" s="7"/>
    </row>
    <row r="37" spans="2:19" x14ac:dyDescent="0.15">
      <c r="B37" s="50"/>
      <c r="C37" s="50"/>
      <c r="D37" s="53"/>
      <c r="E37" s="53"/>
      <c r="F37" s="6" t="s">
        <v>52</v>
      </c>
      <c r="G37" s="27"/>
      <c r="H37" s="27"/>
      <c r="I37" s="27">
        <v>31</v>
      </c>
      <c r="J37" s="27">
        <v>280</v>
      </c>
      <c r="K37" s="27">
        <v>405</v>
      </c>
      <c r="L37" s="27">
        <v>598</v>
      </c>
      <c r="M37" s="27">
        <v>717</v>
      </c>
      <c r="N37" s="27">
        <v>1184</v>
      </c>
      <c r="O37" s="27"/>
      <c r="P37" s="27"/>
      <c r="Q37" s="27"/>
      <c r="R37" s="27">
        <v>3215</v>
      </c>
      <c r="S37" s="7"/>
    </row>
    <row r="38" spans="2:19" x14ac:dyDescent="0.15">
      <c r="B38" s="50"/>
      <c r="C38" s="50"/>
      <c r="D38" s="53"/>
      <c r="E38" s="51"/>
      <c r="F38" s="33" t="s">
        <v>22</v>
      </c>
      <c r="G38" s="28">
        <f t="shared" ref="G38:P38" si="6">SUM(G34:G37)</f>
        <v>0</v>
      </c>
      <c r="H38" s="28">
        <f t="shared" si="6"/>
        <v>0</v>
      </c>
      <c r="I38" s="28">
        <f t="shared" si="6"/>
        <v>31</v>
      </c>
      <c r="J38" s="28">
        <f t="shared" si="6"/>
        <v>280</v>
      </c>
      <c r="K38" s="28">
        <f t="shared" si="6"/>
        <v>405</v>
      </c>
      <c r="L38" s="28">
        <f t="shared" si="6"/>
        <v>601</v>
      </c>
      <c r="M38" s="28">
        <f t="shared" si="6"/>
        <v>897</v>
      </c>
      <c r="N38" s="28">
        <f t="shared" si="6"/>
        <v>1184</v>
      </c>
      <c r="O38" s="28">
        <f t="shared" si="6"/>
        <v>0</v>
      </c>
      <c r="P38" s="28">
        <f t="shared" si="6"/>
        <v>0</v>
      </c>
      <c r="Q38" s="28">
        <f>SUM(Q34:Q37)</f>
        <v>484</v>
      </c>
      <c r="R38" s="28">
        <f>SUM(R34:R37)</f>
        <v>3882</v>
      </c>
      <c r="S38" s="9"/>
    </row>
    <row r="39" spans="2:19" hidden="1" x14ac:dyDescent="0.15">
      <c r="B39" s="50"/>
      <c r="C39" s="50"/>
      <c r="D39" s="53"/>
      <c r="E39" s="52" t="s">
        <v>30</v>
      </c>
      <c r="F39" s="4" t="s">
        <v>49</v>
      </c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>
        <f>SUM(G39:Q39)</f>
        <v>0</v>
      </c>
      <c r="S39" s="5"/>
    </row>
    <row r="40" spans="2:19" hidden="1" x14ac:dyDescent="0.15">
      <c r="B40" s="50"/>
      <c r="C40" s="50"/>
      <c r="D40" s="53"/>
      <c r="E40" s="53"/>
      <c r="F40" s="6" t="s">
        <v>50</v>
      </c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>
        <f>SUM(G40:Q40)</f>
        <v>0</v>
      </c>
      <c r="S40" s="7"/>
    </row>
    <row r="41" spans="2:19" hidden="1" x14ac:dyDescent="0.15">
      <c r="B41" s="50"/>
      <c r="C41" s="50"/>
      <c r="D41" s="53"/>
      <c r="E41" s="53"/>
      <c r="F41" s="6" t="s">
        <v>51</v>
      </c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>
        <f>SUM(G41:Q41)</f>
        <v>0</v>
      </c>
      <c r="S41" s="7"/>
    </row>
    <row r="42" spans="2:19" hidden="1" x14ac:dyDescent="0.15">
      <c r="B42" s="50"/>
      <c r="C42" s="50"/>
      <c r="D42" s="53"/>
      <c r="E42" s="53"/>
      <c r="F42" s="6" t="s">
        <v>52</v>
      </c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>
        <f>SUM(G42:Q42)</f>
        <v>0</v>
      </c>
      <c r="S42" s="7"/>
    </row>
    <row r="43" spans="2:19" hidden="1" x14ac:dyDescent="0.15">
      <c r="B43" s="50"/>
      <c r="C43" s="50"/>
      <c r="D43" s="53"/>
      <c r="E43" s="51"/>
      <c r="F43" s="33" t="s">
        <v>22</v>
      </c>
      <c r="G43" s="28">
        <f t="shared" ref="G43:P43" si="7">SUM(G39:G42)</f>
        <v>0</v>
      </c>
      <c r="H43" s="28">
        <f t="shared" si="7"/>
        <v>0</v>
      </c>
      <c r="I43" s="28">
        <f t="shared" si="7"/>
        <v>0</v>
      </c>
      <c r="J43" s="28">
        <f t="shared" si="7"/>
        <v>0</v>
      </c>
      <c r="K43" s="28">
        <f t="shared" si="7"/>
        <v>0</v>
      </c>
      <c r="L43" s="28">
        <f t="shared" si="7"/>
        <v>0</v>
      </c>
      <c r="M43" s="28">
        <f t="shared" si="7"/>
        <v>0</v>
      </c>
      <c r="N43" s="28">
        <f t="shared" si="7"/>
        <v>0</v>
      </c>
      <c r="O43" s="28">
        <f t="shared" si="7"/>
        <v>0</v>
      </c>
      <c r="P43" s="28">
        <f t="shared" si="7"/>
        <v>0</v>
      </c>
      <c r="Q43" s="28">
        <f>SUM(Q39:Q42)</f>
        <v>0</v>
      </c>
      <c r="R43" s="28">
        <f>SUM(R39:R42)</f>
        <v>0</v>
      </c>
      <c r="S43" s="9"/>
    </row>
    <row r="44" spans="2:19" x14ac:dyDescent="0.15">
      <c r="B44" s="50"/>
      <c r="C44" s="50"/>
      <c r="D44" s="51"/>
      <c r="E44" s="54"/>
      <c r="F44" s="58"/>
      <c r="G44" s="29">
        <f t="shared" ref="G44:R44" si="8">SUM(G43,G38,G33,G28)</f>
        <v>0</v>
      </c>
      <c r="H44" s="29">
        <f t="shared" si="8"/>
        <v>274.5</v>
      </c>
      <c r="I44" s="29">
        <f t="shared" si="8"/>
        <v>2579</v>
      </c>
      <c r="J44" s="29">
        <f t="shared" si="8"/>
        <v>2115</v>
      </c>
      <c r="K44" s="29">
        <f t="shared" si="8"/>
        <v>9800.6</v>
      </c>
      <c r="L44" s="29">
        <f t="shared" si="8"/>
        <v>22354.6</v>
      </c>
      <c r="M44" s="29">
        <f t="shared" si="8"/>
        <v>13438</v>
      </c>
      <c r="N44" s="29">
        <f t="shared" si="8"/>
        <v>7038</v>
      </c>
      <c r="O44" s="29">
        <f t="shared" si="8"/>
        <v>742.5</v>
      </c>
      <c r="P44" s="29">
        <f t="shared" si="8"/>
        <v>0</v>
      </c>
      <c r="Q44" s="29">
        <f t="shared" si="8"/>
        <v>2501</v>
      </c>
      <c r="R44" s="29">
        <f t="shared" si="8"/>
        <v>60843.199999999997</v>
      </c>
      <c r="S44" s="11"/>
    </row>
    <row r="45" spans="2:19" ht="17.25" customHeight="1" x14ac:dyDescent="0.15">
      <c r="B45" s="50"/>
      <c r="C45" s="50"/>
      <c r="D45" s="59" t="s">
        <v>31</v>
      </c>
      <c r="E45" s="49" t="s">
        <v>32</v>
      </c>
      <c r="F45" s="4" t="s">
        <v>49</v>
      </c>
      <c r="G45" s="26"/>
      <c r="H45" s="26"/>
      <c r="I45" s="26">
        <v>4808.2</v>
      </c>
      <c r="J45" s="26">
        <v>1672.9</v>
      </c>
      <c r="K45" s="26">
        <v>12680.4</v>
      </c>
      <c r="L45" s="26">
        <v>18972.7</v>
      </c>
      <c r="M45" s="26">
        <v>13076.599999999999</v>
      </c>
      <c r="N45" s="26"/>
      <c r="O45" s="26"/>
      <c r="P45" s="26"/>
      <c r="Q45" s="26">
        <v>2604.5</v>
      </c>
      <c r="R45" s="26">
        <v>53815.299999999996</v>
      </c>
      <c r="S45" s="5"/>
    </row>
    <row r="46" spans="2:19" x14ac:dyDescent="0.15">
      <c r="B46" s="50"/>
      <c r="C46" s="50"/>
      <c r="D46" s="60"/>
      <c r="E46" s="50"/>
      <c r="F46" s="6" t="s">
        <v>50</v>
      </c>
      <c r="G46" s="27"/>
      <c r="H46" s="27"/>
      <c r="I46" s="27">
        <v>84.3</v>
      </c>
      <c r="J46" s="27"/>
      <c r="K46" s="27">
        <v>2663.5</v>
      </c>
      <c r="L46" s="27">
        <v>5806.4000000000005</v>
      </c>
      <c r="M46" s="27">
        <v>1925</v>
      </c>
      <c r="N46" s="27">
        <v>684.4</v>
      </c>
      <c r="O46" s="27"/>
      <c r="P46" s="27"/>
      <c r="Q46" s="27"/>
      <c r="R46" s="27">
        <v>11163.6</v>
      </c>
      <c r="S46" s="7"/>
    </row>
    <row r="47" spans="2:19" x14ac:dyDescent="0.15">
      <c r="B47" s="50"/>
      <c r="C47" s="50"/>
      <c r="D47" s="60"/>
      <c r="E47" s="50"/>
      <c r="F47" s="6" t="s">
        <v>51</v>
      </c>
      <c r="G47" s="27"/>
      <c r="H47" s="27"/>
      <c r="I47" s="27"/>
      <c r="J47" s="27"/>
      <c r="K47" s="27">
        <v>1859.1000000000001</v>
      </c>
      <c r="L47" s="27">
        <v>5414.8</v>
      </c>
      <c r="M47" s="27">
        <v>1201.9000000000001</v>
      </c>
      <c r="N47" s="27">
        <v>355</v>
      </c>
      <c r="O47" s="27"/>
      <c r="P47" s="27"/>
      <c r="Q47" s="27"/>
      <c r="R47" s="27">
        <v>8830.8000000000011</v>
      </c>
      <c r="S47" s="7"/>
    </row>
    <row r="48" spans="2:19" x14ac:dyDescent="0.15">
      <c r="B48" s="50"/>
      <c r="C48" s="50"/>
      <c r="D48" s="60"/>
      <c r="E48" s="50"/>
      <c r="F48" s="6" t="s">
        <v>52</v>
      </c>
      <c r="G48" s="27"/>
      <c r="H48" s="27">
        <v>60</v>
      </c>
      <c r="I48" s="27">
        <v>2674.6000000000004</v>
      </c>
      <c r="J48" s="27">
        <v>4389.2</v>
      </c>
      <c r="K48" s="27">
        <v>10137.5</v>
      </c>
      <c r="L48" s="27">
        <v>23539.300000000003</v>
      </c>
      <c r="M48" s="27">
        <v>16695.099999999999</v>
      </c>
      <c r="N48" s="27">
        <v>10916.2</v>
      </c>
      <c r="O48" s="27">
        <v>453.7</v>
      </c>
      <c r="P48" s="27"/>
      <c r="Q48" s="27">
        <v>151</v>
      </c>
      <c r="R48" s="27">
        <v>69016.600000000006</v>
      </c>
      <c r="S48" s="7"/>
    </row>
    <row r="49" spans="2:20" x14ac:dyDescent="0.15">
      <c r="B49" s="50"/>
      <c r="C49" s="50"/>
      <c r="D49" s="61"/>
      <c r="E49" s="47" t="s">
        <v>22</v>
      </c>
      <c r="F49" s="48"/>
      <c r="G49" s="28">
        <f t="shared" ref="G49:O49" si="9">SUM(G45:G48)</f>
        <v>0</v>
      </c>
      <c r="H49" s="28">
        <f t="shared" si="9"/>
        <v>60</v>
      </c>
      <c r="I49" s="28">
        <f t="shared" si="9"/>
        <v>7567.1</v>
      </c>
      <c r="J49" s="28">
        <f t="shared" si="9"/>
        <v>6062.1</v>
      </c>
      <c r="K49" s="28">
        <f t="shared" si="9"/>
        <v>27340.5</v>
      </c>
      <c r="L49" s="28">
        <f t="shared" si="9"/>
        <v>53733.200000000004</v>
      </c>
      <c r="M49" s="28">
        <f t="shared" si="9"/>
        <v>32898.6</v>
      </c>
      <c r="N49" s="28">
        <f t="shared" si="9"/>
        <v>11955.6</v>
      </c>
      <c r="O49" s="28">
        <f t="shared" si="9"/>
        <v>453.7</v>
      </c>
      <c r="P49" s="28"/>
      <c r="Q49" s="28">
        <f>SUM(Q45:Q48)</f>
        <v>2755.5</v>
      </c>
      <c r="R49" s="28">
        <f>SUM(R45:R48)</f>
        <v>142826.29999999999</v>
      </c>
      <c r="S49" s="9"/>
    </row>
    <row r="50" spans="2:20" ht="17.25" customHeight="1" x14ac:dyDescent="0.15">
      <c r="B50" s="50"/>
      <c r="C50" s="50"/>
      <c r="D50" s="49" t="s">
        <v>33</v>
      </c>
      <c r="E50" s="52" t="s">
        <v>34</v>
      </c>
      <c r="F50" s="4" t="s">
        <v>49</v>
      </c>
      <c r="G50" s="26"/>
      <c r="H50" s="26"/>
      <c r="I50" s="26">
        <v>1638.8</v>
      </c>
      <c r="J50" s="26">
        <v>615</v>
      </c>
      <c r="K50" s="26">
        <v>3775.9</v>
      </c>
      <c r="L50" s="26">
        <v>4298</v>
      </c>
      <c r="M50" s="26">
        <v>1301.5</v>
      </c>
      <c r="N50" s="26"/>
      <c r="O50" s="26"/>
      <c r="P50" s="26"/>
      <c r="Q50" s="26">
        <v>3137</v>
      </c>
      <c r="R50" s="26">
        <v>14766.2</v>
      </c>
      <c r="S50" s="5"/>
    </row>
    <row r="51" spans="2:20" x14ac:dyDescent="0.15">
      <c r="B51" s="50"/>
      <c r="C51" s="50"/>
      <c r="D51" s="50"/>
      <c r="E51" s="53"/>
      <c r="F51" s="6" t="s">
        <v>50</v>
      </c>
      <c r="G51" s="27"/>
      <c r="H51" s="27"/>
      <c r="I51" s="27">
        <v>189</v>
      </c>
      <c r="J51" s="27"/>
      <c r="K51" s="27">
        <v>811</v>
      </c>
      <c r="L51" s="27">
        <v>1898</v>
      </c>
      <c r="M51" s="27">
        <v>329</v>
      </c>
      <c r="N51" s="27"/>
      <c r="O51" s="27"/>
      <c r="P51" s="27"/>
      <c r="Q51" s="27">
        <v>450</v>
      </c>
      <c r="R51" s="27">
        <v>3677</v>
      </c>
      <c r="S51" s="7"/>
    </row>
    <row r="52" spans="2:20" x14ac:dyDescent="0.15">
      <c r="B52" s="50"/>
      <c r="C52" s="50"/>
      <c r="D52" s="50"/>
      <c r="E52" s="53"/>
      <c r="F52" s="6" t="s">
        <v>51</v>
      </c>
      <c r="G52" s="27"/>
      <c r="H52" s="27">
        <v>90</v>
      </c>
      <c r="I52" s="27">
        <v>20</v>
      </c>
      <c r="J52" s="27">
        <v>222</v>
      </c>
      <c r="K52" s="27">
        <v>594</v>
      </c>
      <c r="L52" s="27">
        <v>1560</v>
      </c>
      <c r="M52" s="27">
        <v>497</v>
      </c>
      <c r="N52" s="27">
        <v>120</v>
      </c>
      <c r="O52" s="27">
        <v>79</v>
      </c>
      <c r="P52" s="27"/>
      <c r="Q52" s="27"/>
      <c r="R52" s="27">
        <v>3182</v>
      </c>
      <c r="S52" s="7"/>
    </row>
    <row r="53" spans="2:20" x14ac:dyDescent="0.15">
      <c r="B53" s="50"/>
      <c r="C53" s="50"/>
      <c r="D53" s="50"/>
      <c r="E53" s="53"/>
      <c r="F53" s="6" t="s">
        <v>52</v>
      </c>
      <c r="G53" s="27">
        <v>120</v>
      </c>
      <c r="H53" s="27">
        <v>1509.3</v>
      </c>
      <c r="I53" s="27">
        <v>3442.7</v>
      </c>
      <c r="J53" s="27">
        <v>8866</v>
      </c>
      <c r="K53" s="27">
        <v>19752.300000000003</v>
      </c>
      <c r="L53" s="27">
        <v>35720.299999999996</v>
      </c>
      <c r="M53" s="27">
        <v>19466.400000000001</v>
      </c>
      <c r="N53" s="27">
        <v>9730.5</v>
      </c>
      <c r="O53" s="27">
        <v>855.5</v>
      </c>
      <c r="P53" s="27"/>
      <c r="Q53" s="27">
        <v>625</v>
      </c>
      <c r="R53" s="27">
        <v>100088</v>
      </c>
      <c r="S53" s="7"/>
    </row>
    <row r="54" spans="2:20" x14ac:dyDescent="0.15">
      <c r="B54" s="50"/>
      <c r="C54" s="50"/>
      <c r="D54" s="50"/>
      <c r="E54" s="51"/>
      <c r="F54" s="33" t="s">
        <v>22</v>
      </c>
      <c r="G54" s="28">
        <f t="shared" ref="G54:O54" si="10">SUM(G50:G53)</f>
        <v>120</v>
      </c>
      <c r="H54" s="28">
        <f t="shared" si="10"/>
        <v>1599.3</v>
      </c>
      <c r="I54" s="28">
        <f t="shared" si="10"/>
        <v>5290.5</v>
      </c>
      <c r="J54" s="28">
        <f t="shared" si="10"/>
        <v>9703</v>
      </c>
      <c r="K54" s="28">
        <f t="shared" si="10"/>
        <v>24933.200000000004</v>
      </c>
      <c r="L54" s="28">
        <f t="shared" si="10"/>
        <v>43476.299999999996</v>
      </c>
      <c r="M54" s="28">
        <f t="shared" si="10"/>
        <v>21593.9</v>
      </c>
      <c r="N54" s="28">
        <f t="shared" si="10"/>
        <v>9850.5</v>
      </c>
      <c r="O54" s="28">
        <f t="shared" si="10"/>
        <v>934.5</v>
      </c>
      <c r="P54" s="28"/>
      <c r="Q54" s="28">
        <f>SUM(Q50:Q53)</f>
        <v>4212</v>
      </c>
      <c r="R54" s="28">
        <f>SUM(R50:R53)</f>
        <v>121713.2</v>
      </c>
      <c r="S54" s="9"/>
      <c r="T54" s="8"/>
    </row>
    <row r="55" spans="2:20" ht="17.25" customHeight="1" x14ac:dyDescent="0.15">
      <c r="B55" s="50"/>
      <c r="C55" s="50"/>
      <c r="D55" s="50"/>
      <c r="E55" s="52" t="s">
        <v>35</v>
      </c>
      <c r="F55" s="4" t="s">
        <v>49</v>
      </c>
      <c r="G55" s="26"/>
      <c r="H55" s="26">
        <v>505</v>
      </c>
      <c r="I55" s="26">
        <v>1463</v>
      </c>
      <c r="J55" s="26">
        <v>5405</v>
      </c>
      <c r="K55" s="26">
        <v>7711</v>
      </c>
      <c r="L55" s="26">
        <v>8982</v>
      </c>
      <c r="M55" s="26">
        <v>1635</v>
      </c>
      <c r="N55" s="26"/>
      <c r="O55" s="26"/>
      <c r="P55" s="26"/>
      <c r="Q55" s="26">
        <v>929</v>
      </c>
      <c r="R55" s="26">
        <v>26630</v>
      </c>
      <c r="S55" s="5"/>
    </row>
    <row r="56" spans="2:20" x14ac:dyDescent="0.15">
      <c r="B56" s="50"/>
      <c r="C56" s="50"/>
      <c r="D56" s="50"/>
      <c r="E56" s="53"/>
      <c r="F56" s="6" t="s">
        <v>50</v>
      </c>
      <c r="G56" s="27"/>
      <c r="H56" s="27"/>
      <c r="I56" s="27"/>
      <c r="J56" s="27">
        <v>1567</v>
      </c>
      <c r="K56" s="27">
        <v>1686</v>
      </c>
      <c r="L56" s="27">
        <v>2576</v>
      </c>
      <c r="M56" s="27">
        <v>661</v>
      </c>
      <c r="N56" s="27"/>
      <c r="O56" s="27"/>
      <c r="P56" s="27"/>
      <c r="Q56" s="27"/>
      <c r="R56" s="27">
        <v>6490</v>
      </c>
      <c r="S56" s="7"/>
    </row>
    <row r="57" spans="2:20" x14ac:dyDescent="0.15">
      <c r="B57" s="50"/>
      <c r="C57" s="50"/>
      <c r="D57" s="50"/>
      <c r="E57" s="53"/>
      <c r="F57" s="6" t="s">
        <v>51</v>
      </c>
      <c r="G57" s="27"/>
      <c r="H57" s="27">
        <v>966</v>
      </c>
      <c r="I57" s="27">
        <v>3708</v>
      </c>
      <c r="J57" s="27">
        <v>6511</v>
      </c>
      <c r="K57" s="27">
        <v>16545</v>
      </c>
      <c r="L57" s="27">
        <v>26511</v>
      </c>
      <c r="M57" s="27">
        <v>18793</v>
      </c>
      <c r="N57" s="27">
        <v>14104</v>
      </c>
      <c r="O57" s="27">
        <v>1076</v>
      </c>
      <c r="P57" s="27"/>
      <c r="Q57" s="27"/>
      <c r="R57" s="27">
        <v>88214</v>
      </c>
      <c r="S57" s="7"/>
    </row>
    <row r="58" spans="2:20" x14ac:dyDescent="0.15">
      <c r="B58" s="50"/>
      <c r="C58" s="50"/>
      <c r="D58" s="50"/>
      <c r="E58" s="53"/>
      <c r="F58" s="6" t="s">
        <v>52</v>
      </c>
      <c r="G58" s="27"/>
      <c r="H58" s="27"/>
      <c r="I58" s="27">
        <v>40</v>
      </c>
      <c r="J58" s="27"/>
      <c r="K58" s="27">
        <v>107.7</v>
      </c>
      <c r="L58" s="27">
        <v>240</v>
      </c>
      <c r="M58" s="27">
        <v>90</v>
      </c>
      <c r="N58" s="27">
        <v>419</v>
      </c>
      <c r="O58" s="27"/>
      <c r="P58" s="27"/>
      <c r="Q58" s="27"/>
      <c r="R58" s="27">
        <v>896.7</v>
      </c>
      <c r="S58" s="7"/>
    </row>
    <row r="59" spans="2:20" x14ac:dyDescent="0.15">
      <c r="B59" s="50"/>
      <c r="C59" s="50"/>
      <c r="D59" s="50"/>
      <c r="E59" s="51"/>
      <c r="F59" s="33" t="s">
        <v>22</v>
      </c>
      <c r="G59" s="28">
        <f t="shared" ref="G59:P59" si="11">SUM(G55:G58)</f>
        <v>0</v>
      </c>
      <c r="H59" s="28">
        <f t="shared" si="11"/>
        <v>1471</v>
      </c>
      <c r="I59" s="28">
        <f t="shared" si="11"/>
        <v>5211</v>
      </c>
      <c r="J59" s="28">
        <f t="shared" si="11"/>
        <v>13483</v>
      </c>
      <c r="K59" s="28">
        <f t="shared" si="11"/>
        <v>26049.7</v>
      </c>
      <c r="L59" s="28">
        <f t="shared" si="11"/>
        <v>38309</v>
      </c>
      <c r="M59" s="28">
        <f t="shared" si="11"/>
        <v>21179</v>
      </c>
      <c r="N59" s="28">
        <f t="shared" si="11"/>
        <v>14523</v>
      </c>
      <c r="O59" s="28">
        <f t="shared" si="11"/>
        <v>1076</v>
      </c>
      <c r="P59" s="28">
        <f t="shared" si="11"/>
        <v>0</v>
      </c>
      <c r="Q59" s="28">
        <f>SUM(Q55:Q58)</f>
        <v>929</v>
      </c>
      <c r="R59" s="28">
        <f>SUM(R55:R58)</f>
        <v>122230.7</v>
      </c>
      <c r="S59" s="9"/>
    </row>
    <row r="60" spans="2:20" ht="17.25" customHeight="1" x14ac:dyDescent="0.15">
      <c r="B60" s="50"/>
      <c r="C60" s="50"/>
      <c r="D60" s="50"/>
      <c r="E60" s="52" t="s">
        <v>36</v>
      </c>
      <c r="F60" s="4" t="s">
        <v>49</v>
      </c>
      <c r="G60" s="26"/>
      <c r="H60" s="26"/>
      <c r="I60" s="26"/>
      <c r="J60" s="26">
        <v>937.4</v>
      </c>
      <c r="K60" s="26">
        <v>1004.3</v>
      </c>
      <c r="L60" s="26">
        <v>1050.4000000000001</v>
      </c>
      <c r="M60" s="26">
        <v>738</v>
      </c>
      <c r="N60" s="26"/>
      <c r="O60" s="26"/>
      <c r="P60" s="26"/>
      <c r="Q60" s="26">
        <v>2674</v>
      </c>
      <c r="R60" s="26">
        <v>6404.1</v>
      </c>
      <c r="S60" s="5"/>
    </row>
    <row r="61" spans="2:20" x14ac:dyDescent="0.15">
      <c r="B61" s="50"/>
      <c r="C61" s="50"/>
      <c r="D61" s="50"/>
      <c r="E61" s="53"/>
      <c r="F61" s="6" t="s">
        <v>50</v>
      </c>
      <c r="G61" s="27"/>
      <c r="H61" s="27"/>
      <c r="I61" s="27">
        <v>683</v>
      </c>
      <c r="J61" s="27">
        <v>225</v>
      </c>
      <c r="K61" s="27">
        <v>1264</v>
      </c>
      <c r="L61" s="27">
        <v>2025</v>
      </c>
      <c r="M61" s="27">
        <v>30</v>
      </c>
      <c r="N61" s="27"/>
      <c r="O61" s="27"/>
      <c r="P61" s="27"/>
      <c r="Q61" s="27">
        <v>1167</v>
      </c>
      <c r="R61" s="27">
        <v>5394</v>
      </c>
      <c r="S61" s="7"/>
    </row>
    <row r="62" spans="2:20" x14ac:dyDescent="0.15">
      <c r="B62" s="50"/>
      <c r="C62" s="50"/>
      <c r="D62" s="50"/>
      <c r="E62" s="53"/>
      <c r="F62" s="6" t="s">
        <v>51</v>
      </c>
      <c r="G62" s="27"/>
      <c r="H62" s="27">
        <v>55</v>
      </c>
      <c r="I62" s="27">
        <v>15</v>
      </c>
      <c r="J62" s="27">
        <v>574</v>
      </c>
      <c r="K62" s="27">
        <v>245</v>
      </c>
      <c r="L62" s="27">
        <v>551</v>
      </c>
      <c r="M62" s="27">
        <v>20</v>
      </c>
      <c r="N62" s="27">
        <v>30</v>
      </c>
      <c r="O62" s="27"/>
      <c r="P62" s="27"/>
      <c r="Q62" s="27"/>
      <c r="R62" s="27">
        <v>1490</v>
      </c>
      <c r="S62" s="7"/>
    </row>
    <row r="63" spans="2:20" x14ac:dyDescent="0.15">
      <c r="B63" s="50"/>
      <c r="C63" s="50"/>
      <c r="D63" s="50"/>
      <c r="E63" s="53"/>
      <c r="F63" s="6" t="s">
        <v>52</v>
      </c>
      <c r="G63" s="27"/>
      <c r="H63" s="27">
        <v>1531.5</v>
      </c>
      <c r="I63" s="27">
        <v>4384.8</v>
      </c>
      <c r="J63" s="27">
        <v>9012</v>
      </c>
      <c r="K63" s="27">
        <v>20603.2</v>
      </c>
      <c r="L63" s="27">
        <v>30497.899999999998</v>
      </c>
      <c r="M63" s="27">
        <v>15216.6</v>
      </c>
      <c r="N63" s="27">
        <v>13776.4</v>
      </c>
      <c r="O63" s="27">
        <v>1285.5999999999999</v>
      </c>
      <c r="P63" s="27">
        <v>103</v>
      </c>
      <c r="Q63" s="27">
        <v>683</v>
      </c>
      <c r="R63" s="27">
        <v>97094</v>
      </c>
      <c r="S63" s="7"/>
    </row>
    <row r="64" spans="2:20" x14ac:dyDescent="0.15">
      <c r="B64" s="50"/>
      <c r="C64" s="50"/>
      <c r="D64" s="50"/>
      <c r="E64" s="51"/>
      <c r="F64" s="33" t="s">
        <v>22</v>
      </c>
      <c r="G64" s="28">
        <f t="shared" ref="G64:P64" si="12">SUM(G60:G63)</f>
        <v>0</v>
      </c>
      <c r="H64" s="28">
        <f t="shared" si="12"/>
        <v>1586.5</v>
      </c>
      <c r="I64" s="28">
        <f t="shared" si="12"/>
        <v>5082.8</v>
      </c>
      <c r="J64" s="28">
        <f t="shared" si="12"/>
        <v>10748.4</v>
      </c>
      <c r="K64" s="28">
        <f t="shared" si="12"/>
        <v>23116.5</v>
      </c>
      <c r="L64" s="28">
        <f t="shared" si="12"/>
        <v>34124.299999999996</v>
      </c>
      <c r="M64" s="28">
        <f t="shared" si="12"/>
        <v>16004.6</v>
      </c>
      <c r="N64" s="28">
        <f t="shared" si="12"/>
        <v>13806.4</v>
      </c>
      <c r="O64" s="28">
        <f t="shared" si="12"/>
        <v>1285.5999999999999</v>
      </c>
      <c r="P64" s="28">
        <f t="shared" si="12"/>
        <v>103</v>
      </c>
      <c r="Q64" s="28">
        <f>SUM(Q60:Q63)</f>
        <v>4524</v>
      </c>
      <c r="R64" s="28">
        <f>SUM(R60:R63)</f>
        <v>110382.1</v>
      </c>
      <c r="S64" s="9"/>
    </row>
    <row r="65" spans="2:19" x14ac:dyDescent="0.15">
      <c r="B65" s="56"/>
      <c r="C65" s="56"/>
      <c r="D65" s="51"/>
      <c r="E65" s="54"/>
      <c r="F65" s="55"/>
      <c r="G65" s="28">
        <f t="shared" ref="G65:O65" si="13">SUM(G54,G59,G64)</f>
        <v>120</v>
      </c>
      <c r="H65" s="28">
        <f t="shared" si="13"/>
        <v>4656.8</v>
      </c>
      <c r="I65" s="28">
        <f t="shared" si="13"/>
        <v>15584.3</v>
      </c>
      <c r="J65" s="28">
        <f t="shared" si="13"/>
        <v>33934.400000000001</v>
      </c>
      <c r="K65" s="28">
        <f t="shared" si="13"/>
        <v>74099.400000000009</v>
      </c>
      <c r="L65" s="28">
        <f t="shared" si="13"/>
        <v>115909.59999999998</v>
      </c>
      <c r="M65" s="28">
        <f t="shared" si="13"/>
        <v>58777.5</v>
      </c>
      <c r="N65" s="28">
        <f t="shared" si="13"/>
        <v>38179.9</v>
      </c>
      <c r="O65" s="28">
        <f t="shared" si="13"/>
        <v>3296.1</v>
      </c>
      <c r="P65" s="28">
        <f>SUM(P54,P59,P64)</f>
        <v>103</v>
      </c>
      <c r="Q65" s="28">
        <f>SUM(Q54,Q59,Q64)</f>
        <v>9665</v>
      </c>
      <c r="R65" s="28">
        <f>SUM(R54,R59,R64)</f>
        <v>354326</v>
      </c>
      <c r="S65" s="9"/>
    </row>
    <row r="66" spans="2:19" ht="17.25" customHeight="1" x14ac:dyDescent="0.15">
      <c r="B66" s="49" t="s">
        <v>48</v>
      </c>
      <c r="C66" s="53" t="s">
        <v>53</v>
      </c>
      <c r="D66" s="50" t="s">
        <v>37</v>
      </c>
      <c r="E66" s="53" t="s">
        <v>38</v>
      </c>
      <c r="F66" s="32" t="s">
        <v>49</v>
      </c>
      <c r="G66" s="40"/>
      <c r="H66" s="40"/>
      <c r="I66" s="40">
        <v>874</v>
      </c>
      <c r="J66" s="40">
        <v>2237</v>
      </c>
      <c r="K66" s="40">
        <v>8306</v>
      </c>
      <c r="L66" s="40">
        <v>11945</v>
      </c>
      <c r="M66" s="40">
        <v>1157</v>
      </c>
      <c r="N66" s="40"/>
      <c r="O66" s="40"/>
      <c r="P66" s="40"/>
      <c r="Q66" s="40">
        <v>6677</v>
      </c>
      <c r="R66" s="40">
        <v>31196</v>
      </c>
      <c r="S66" s="31"/>
    </row>
    <row r="67" spans="2:19" x14ac:dyDescent="0.15">
      <c r="B67" s="50"/>
      <c r="C67" s="53"/>
      <c r="D67" s="50"/>
      <c r="E67" s="53"/>
      <c r="F67" s="6" t="s">
        <v>50</v>
      </c>
      <c r="G67" s="27"/>
      <c r="H67" s="27"/>
      <c r="I67" s="27"/>
      <c r="J67" s="27">
        <v>1045</v>
      </c>
      <c r="K67" s="27">
        <v>303</v>
      </c>
      <c r="L67" s="27">
        <v>378</v>
      </c>
      <c r="M67" s="27"/>
      <c r="N67" s="27"/>
      <c r="O67" s="27"/>
      <c r="P67" s="27"/>
      <c r="Q67" s="27"/>
      <c r="R67" s="27">
        <v>1726</v>
      </c>
      <c r="S67" s="7"/>
    </row>
    <row r="68" spans="2:19" x14ac:dyDescent="0.15">
      <c r="B68" s="50"/>
      <c r="C68" s="53"/>
      <c r="D68" s="50"/>
      <c r="E68" s="53"/>
      <c r="F68" s="6" t="s">
        <v>51</v>
      </c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>
        <f>SUM(G68:Q68)</f>
        <v>0</v>
      </c>
      <c r="S68" s="7"/>
    </row>
    <row r="69" spans="2:19" x14ac:dyDescent="0.15">
      <c r="B69" s="50"/>
      <c r="C69" s="53"/>
      <c r="D69" s="50"/>
      <c r="E69" s="53"/>
      <c r="F69" s="6" t="s">
        <v>52</v>
      </c>
      <c r="G69" s="27"/>
      <c r="H69" s="27">
        <v>640</v>
      </c>
      <c r="I69" s="27">
        <v>1115</v>
      </c>
      <c r="J69" s="27">
        <v>3402</v>
      </c>
      <c r="K69" s="27">
        <v>6052</v>
      </c>
      <c r="L69" s="27">
        <v>17164</v>
      </c>
      <c r="M69" s="27">
        <v>7138</v>
      </c>
      <c r="N69" s="27">
        <v>4542</v>
      </c>
      <c r="O69" s="27">
        <v>571</v>
      </c>
      <c r="P69" s="27"/>
      <c r="Q69" s="27"/>
      <c r="R69" s="27">
        <v>40624</v>
      </c>
      <c r="S69" s="7"/>
    </row>
    <row r="70" spans="2:19" x14ac:dyDescent="0.15">
      <c r="B70" s="50"/>
      <c r="C70" s="53"/>
      <c r="D70" s="50"/>
      <c r="E70" s="51"/>
      <c r="F70" s="33" t="s">
        <v>22</v>
      </c>
      <c r="G70" s="28">
        <f t="shared" ref="G70:P70" si="14">SUM(G66:G69)</f>
        <v>0</v>
      </c>
      <c r="H70" s="28">
        <f t="shared" si="14"/>
        <v>640</v>
      </c>
      <c r="I70" s="28">
        <f t="shared" si="14"/>
        <v>1989</v>
      </c>
      <c r="J70" s="28">
        <f t="shared" si="14"/>
        <v>6684</v>
      </c>
      <c r="K70" s="28">
        <f t="shared" si="14"/>
        <v>14661</v>
      </c>
      <c r="L70" s="28">
        <f t="shared" si="14"/>
        <v>29487</v>
      </c>
      <c r="M70" s="28">
        <f t="shared" si="14"/>
        <v>8295</v>
      </c>
      <c r="N70" s="28">
        <f t="shared" si="14"/>
        <v>4542</v>
      </c>
      <c r="O70" s="28">
        <f t="shared" si="14"/>
        <v>571</v>
      </c>
      <c r="P70" s="28">
        <f t="shared" si="14"/>
        <v>0</v>
      </c>
      <c r="Q70" s="28">
        <f>SUM(Q66:Q69)</f>
        <v>6677</v>
      </c>
      <c r="R70" s="28">
        <f>SUM(R66:R69)</f>
        <v>73546</v>
      </c>
      <c r="S70" s="9"/>
    </row>
    <row r="71" spans="2:19" ht="17.25" customHeight="1" x14ac:dyDescent="0.15">
      <c r="B71" s="50"/>
      <c r="C71" s="53"/>
      <c r="D71" s="53"/>
      <c r="E71" s="52" t="s">
        <v>39</v>
      </c>
      <c r="F71" s="4" t="s">
        <v>49</v>
      </c>
      <c r="G71" s="26"/>
      <c r="H71" s="26"/>
      <c r="I71" s="26">
        <v>82</v>
      </c>
      <c r="J71" s="26">
        <v>9341</v>
      </c>
      <c r="K71" s="26">
        <v>8593</v>
      </c>
      <c r="L71" s="26">
        <v>11554</v>
      </c>
      <c r="M71" s="26">
        <v>4362</v>
      </c>
      <c r="N71" s="26"/>
      <c r="O71" s="26"/>
      <c r="P71" s="26"/>
      <c r="Q71" s="26"/>
      <c r="R71" s="26">
        <v>33932</v>
      </c>
      <c r="S71" s="5"/>
    </row>
    <row r="72" spans="2:19" x14ac:dyDescent="0.15">
      <c r="B72" s="50"/>
      <c r="C72" s="53"/>
      <c r="D72" s="53"/>
      <c r="E72" s="53"/>
      <c r="F72" s="6" t="s">
        <v>50</v>
      </c>
      <c r="G72" s="27"/>
      <c r="H72" s="27"/>
      <c r="I72" s="27">
        <v>751</v>
      </c>
      <c r="J72" s="27"/>
      <c r="K72" s="27">
        <v>733</v>
      </c>
      <c r="L72" s="27">
        <v>219</v>
      </c>
      <c r="M72" s="27"/>
      <c r="N72" s="27"/>
      <c r="O72" s="27"/>
      <c r="P72" s="27"/>
      <c r="Q72" s="27"/>
      <c r="R72" s="27">
        <v>1703</v>
      </c>
      <c r="S72" s="7"/>
    </row>
    <row r="73" spans="2:19" x14ac:dyDescent="0.15">
      <c r="B73" s="50"/>
      <c r="C73" s="53"/>
      <c r="D73" s="53"/>
      <c r="E73" s="53"/>
      <c r="F73" s="6" t="s">
        <v>51</v>
      </c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>
        <f>SUM(G73:Q73)</f>
        <v>0</v>
      </c>
      <c r="S73" s="7"/>
    </row>
    <row r="74" spans="2:19" x14ac:dyDescent="0.15">
      <c r="B74" s="50"/>
      <c r="C74" s="53"/>
      <c r="D74" s="53"/>
      <c r="E74" s="53"/>
      <c r="F74" s="6" t="s">
        <v>52</v>
      </c>
      <c r="G74" s="27"/>
      <c r="H74" s="27">
        <v>538</v>
      </c>
      <c r="I74" s="27">
        <v>2790</v>
      </c>
      <c r="J74" s="27">
        <v>2883</v>
      </c>
      <c r="K74" s="27">
        <v>10800</v>
      </c>
      <c r="L74" s="27">
        <v>23082</v>
      </c>
      <c r="M74" s="27">
        <v>9748</v>
      </c>
      <c r="N74" s="27">
        <v>6113</v>
      </c>
      <c r="O74" s="27">
        <v>292</v>
      </c>
      <c r="P74" s="27"/>
      <c r="Q74" s="27"/>
      <c r="R74" s="27">
        <v>56246</v>
      </c>
      <c r="S74" s="7"/>
    </row>
    <row r="75" spans="2:19" x14ac:dyDescent="0.15">
      <c r="B75" s="50"/>
      <c r="C75" s="53"/>
      <c r="D75" s="53"/>
      <c r="E75" s="51"/>
      <c r="F75" s="33" t="s">
        <v>22</v>
      </c>
      <c r="G75" s="28">
        <f t="shared" ref="G75:O75" si="15">SUM(G71:G74)</f>
        <v>0</v>
      </c>
      <c r="H75" s="28">
        <f t="shared" si="15"/>
        <v>538</v>
      </c>
      <c r="I75" s="28">
        <f t="shared" si="15"/>
        <v>3623</v>
      </c>
      <c r="J75" s="28">
        <f t="shared" si="15"/>
        <v>12224</v>
      </c>
      <c r="K75" s="28">
        <f t="shared" si="15"/>
        <v>20126</v>
      </c>
      <c r="L75" s="28">
        <f t="shared" si="15"/>
        <v>34855</v>
      </c>
      <c r="M75" s="28">
        <f t="shared" si="15"/>
        <v>14110</v>
      </c>
      <c r="N75" s="28">
        <f t="shared" si="15"/>
        <v>6113</v>
      </c>
      <c r="O75" s="28">
        <f t="shared" si="15"/>
        <v>292</v>
      </c>
      <c r="P75" s="28">
        <f>SUM(P71:P74)</f>
        <v>0</v>
      </c>
      <c r="Q75" s="28">
        <f>SUM(Q71:Q74)</f>
        <v>0</v>
      </c>
      <c r="R75" s="28">
        <f>SUM(R71:R74)</f>
        <v>91881</v>
      </c>
      <c r="S75" s="9"/>
    </row>
    <row r="76" spans="2:19" x14ac:dyDescent="0.15">
      <c r="B76" s="50"/>
      <c r="C76" s="53"/>
      <c r="D76" s="51"/>
      <c r="E76" s="54"/>
      <c r="F76" s="58"/>
      <c r="G76" s="30">
        <f t="shared" ref="G76:P76" si="16">SUM(G75,G70)</f>
        <v>0</v>
      </c>
      <c r="H76" s="30">
        <f t="shared" si="16"/>
        <v>1178</v>
      </c>
      <c r="I76" s="30">
        <f t="shared" si="16"/>
        <v>5612</v>
      </c>
      <c r="J76" s="30">
        <f t="shared" si="16"/>
        <v>18908</v>
      </c>
      <c r="K76" s="30">
        <f t="shared" si="16"/>
        <v>34787</v>
      </c>
      <c r="L76" s="30">
        <f t="shared" si="16"/>
        <v>64342</v>
      </c>
      <c r="M76" s="30">
        <f t="shared" si="16"/>
        <v>22405</v>
      </c>
      <c r="N76" s="30">
        <f t="shared" si="16"/>
        <v>10655</v>
      </c>
      <c r="O76" s="30">
        <f>SUM(O75,O70)</f>
        <v>863</v>
      </c>
      <c r="P76" s="30">
        <f t="shared" si="16"/>
        <v>0</v>
      </c>
      <c r="Q76" s="30">
        <f>SUM(Q75,Q70)</f>
        <v>6677</v>
      </c>
      <c r="R76" s="30">
        <f>SUM(R75,R70)</f>
        <v>165427</v>
      </c>
      <c r="S76" s="12"/>
    </row>
    <row r="77" spans="2:19" ht="17.25" customHeight="1" x14ac:dyDescent="0.15">
      <c r="B77" s="50"/>
      <c r="C77" s="53"/>
      <c r="D77" s="59" t="s">
        <v>40</v>
      </c>
      <c r="E77" s="49" t="s">
        <v>41</v>
      </c>
      <c r="F77" s="4" t="s">
        <v>49</v>
      </c>
      <c r="G77" s="26"/>
      <c r="H77" s="26"/>
      <c r="I77" s="26">
        <v>341</v>
      </c>
      <c r="J77" s="26">
        <v>274</v>
      </c>
      <c r="K77" s="26">
        <v>2308</v>
      </c>
      <c r="L77" s="26">
        <v>2146</v>
      </c>
      <c r="M77" s="26">
        <v>1045</v>
      </c>
      <c r="N77" s="26"/>
      <c r="O77" s="26"/>
      <c r="P77" s="26"/>
      <c r="Q77" s="26"/>
      <c r="R77" s="26">
        <v>6114</v>
      </c>
      <c r="S77" s="5"/>
    </row>
    <row r="78" spans="2:19" x14ac:dyDescent="0.15">
      <c r="B78" s="50"/>
      <c r="C78" s="53"/>
      <c r="D78" s="60"/>
      <c r="E78" s="50"/>
      <c r="F78" s="6" t="s">
        <v>50</v>
      </c>
      <c r="G78" s="27"/>
      <c r="H78" s="27"/>
      <c r="I78" s="27"/>
      <c r="J78" s="27">
        <v>130</v>
      </c>
      <c r="K78" s="27">
        <v>369</v>
      </c>
      <c r="L78" s="27">
        <v>1505</v>
      </c>
      <c r="M78" s="27">
        <v>278</v>
      </c>
      <c r="N78" s="27">
        <v>325</v>
      </c>
      <c r="O78" s="27"/>
      <c r="P78" s="27"/>
      <c r="Q78" s="27"/>
      <c r="R78" s="27">
        <v>2607</v>
      </c>
      <c r="S78" s="7"/>
    </row>
    <row r="79" spans="2:19" x14ac:dyDescent="0.15">
      <c r="B79" s="50"/>
      <c r="C79" s="53"/>
      <c r="D79" s="60"/>
      <c r="E79" s="50"/>
      <c r="F79" s="6" t="s">
        <v>51</v>
      </c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>
        <f>SUM(G79:Q79)</f>
        <v>0</v>
      </c>
      <c r="S79" s="7"/>
    </row>
    <row r="80" spans="2:19" x14ac:dyDescent="0.15">
      <c r="B80" s="50"/>
      <c r="C80" s="53"/>
      <c r="D80" s="60"/>
      <c r="E80" s="50"/>
      <c r="F80" s="6" t="s">
        <v>52</v>
      </c>
      <c r="G80" s="27"/>
      <c r="H80" s="27"/>
      <c r="I80" s="27">
        <v>451</v>
      </c>
      <c r="J80" s="27">
        <v>2198.5</v>
      </c>
      <c r="K80" s="27">
        <v>7938.8</v>
      </c>
      <c r="L80" s="27">
        <v>11932.8</v>
      </c>
      <c r="M80" s="27">
        <v>7226.5</v>
      </c>
      <c r="N80" s="27">
        <v>3701.8</v>
      </c>
      <c r="O80" s="27">
        <v>613</v>
      </c>
      <c r="P80" s="27"/>
      <c r="Q80" s="27"/>
      <c r="R80" s="27">
        <v>34062.400000000001</v>
      </c>
      <c r="S80" s="7"/>
    </row>
    <row r="81" spans="2:19" x14ac:dyDescent="0.15">
      <c r="B81" s="50"/>
      <c r="C81" s="53"/>
      <c r="D81" s="61"/>
      <c r="E81" s="47" t="s">
        <v>22</v>
      </c>
      <c r="F81" s="48"/>
      <c r="G81" s="28">
        <f t="shared" ref="G81:O81" si="17">SUM(G77:G80)</f>
        <v>0</v>
      </c>
      <c r="H81" s="28">
        <f t="shared" si="17"/>
        <v>0</v>
      </c>
      <c r="I81" s="28">
        <f t="shared" si="17"/>
        <v>792</v>
      </c>
      <c r="J81" s="28">
        <f t="shared" si="17"/>
        <v>2602.5</v>
      </c>
      <c r="K81" s="28">
        <f t="shared" si="17"/>
        <v>10615.8</v>
      </c>
      <c r="L81" s="28">
        <f t="shared" si="17"/>
        <v>15583.8</v>
      </c>
      <c r="M81" s="28">
        <f t="shared" si="17"/>
        <v>8549.5</v>
      </c>
      <c r="N81" s="28">
        <f t="shared" si="17"/>
        <v>4026.8</v>
      </c>
      <c r="O81" s="28">
        <f t="shared" si="17"/>
        <v>613</v>
      </c>
      <c r="P81" s="28">
        <f>SUM(P77:P80)</f>
        <v>0</v>
      </c>
      <c r="Q81" s="28">
        <f>SUM(Q77:Q80)</f>
        <v>0</v>
      </c>
      <c r="R81" s="28">
        <f>SUM(R77:R80)</f>
        <v>42783.4</v>
      </c>
      <c r="S81" s="9"/>
    </row>
    <row r="82" spans="2:19" x14ac:dyDescent="0.15">
      <c r="B82" s="50"/>
      <c r="C82" s="51"/>
      <c r="D82" s="62"/>
      <c r="E82" s="62"/>
      <c r="F82" s="63"/>
      <c r="G82" s="28">
        <f t="shared" ref="G82:O82" si="18">SUM(G44,G49,G65,G76,G81)</f>
        <v>120</v>
      </c>
      <c r="H82" s="28">
        <f t="shared" si="18"/>
        <v>6169.3</v>
      </c>
      <c r="I82" s="28">
        <f t="shared" si="18"/>
        <v>32134.400000000001</v>
      </c>
      <c r="J82" s="28">
        <f t="shared" si="18"/>
        <v>63622</v>
      </c>
      <c r="K82" s="28">
        <f t="shared" si="18"/>
        <v>156643.29999999999</v>
      </c>
      <c r="L82" s="28">
        <f t="shared" si="18"/>
        <v>271923.19999999995</v>
      </c>
      <c r="M82" s="28">
        <f t="shared" si="18"/>
        <v>136068.6</v>
      </c>
      <c r="N82" s="28">
        <f t="shared" si="18"/>
        <v>71855.3</v>
      </c>
      <c r="O82" s="28">
        <f t="shared" si="18"/>
        <v>5968.3</v>
      </c>
      <c r="P82" s="28">
        <f>SUM(P44,P49,P65,P76,P81)</f>
        <v>103</v>
      </c>
      <c r="Q82" s="28">
        <f>SUM(Q44,Q49,Q65,Q76,Q81)</f>
        <v>21598.5</v>
      </c>
      <c r="R82" s="28">
        <f>SUM(R44,R49,R65,R76,R81)</f>
        <v>766205.9</v>
      </c>
      <c r="S82" s="13"/>
    </row>
    <row r="83" spans="2:19" x14ac:dyDescent="0.15">
      <c r="B83" s="50"/>
      <c r="C83" s="64" t="s">
        <v>42</v>
      </c>
      <c r="D83" s="65"/>
      <c r="E83" s="65"/>
      <c r="F83" s="4" t="s">
        <v>49</v>
      </c>
      <c r="G83" s="26">
        <f>SUM(G8,G13,G18,G24,G29,G34,G39,G45,G50,G55,G60,G66,G71,G77,)</f>
        <v>0</v>
      </c>
      <c r="H83" s="26">
        <f t="shared" ref="H83:R86" si="19">SUM(H8,H13,H18,H24,H29,H34,H39,H45,H50,H55,H60,H66,H71,H77,)</f>
        <v>790.5</v>
      </c>
      <c r="I83" s="26">
        <f t="shared" si="19"/>
        <v>15783</v>
      </c>
      <c r="J83" s="26">
        <f t="shared" si="19"/>
        <v>25682.3</v>
      </c>
      <c r="K83" s="26">
        <f t="shared" si="19"/>
        <v>65601.600000000006</v>
      </c>
      <c r="L83" s="26">
        <f t="shared" si="19"/>
        <v>93180.599999999991</v>
      </c>
      <c r="M83" s="26">
        <f t="shared" si="19"/>
        <v>35645.800000000003</v>
      </c>
      <c r="N83" s="26">
        <f t="shared" si="19"/>
        <v>0</v>
      </c>
      <c r="O83" s="26">
        <f t="shared" si="19"/>
        <v>0</v>
      </c>
      <c r="P83" s="26">
        <f t="shared" si="19"/>
        <v>0</v>
      </c>
      <c r="Q83" s="26">
        <f t="shared" si="19"/>
        <v>28667.5</v>
      </c>
      <c r="R83" s="26">
        <f t="shared" si="19"/>
        <v>265351.30000000005</v>
      </c>
      <c r="S83" s="14"/>
    </row>
    <row r="84" spans="2:19" x14ac:dyDescent="0.15">
      <c r="B84" s="50"/>
      <c r="C84" s="66"/>
      <c r="D84" s="67"/>
      <c r="E84" s="67"/>
      <c r="F84" s="6" t="s">
        <v>50</v>
      </c>
      <c r="G84" s="27">
        <f>SUM(G9,G14,G19,G25,G30,G35,G40,G46,G51,G56,G61,G67,G72,G78,)</f>
        <v>0</v>
      </c>
      <c r="H84" s="27">
        <f t="shared" si="19"/>
        <v>0</v>
      </c>
      <c r="I84" s="27">
        <f t="shared" si="19"/>
        <v>2429.3000000000002</v>
      </c>
      <c r="J84" s="27">
        <f t="shared" si="19"/>
        <v>3472</v>
      </c>
      <c r="K84" s="27">
        <f t="shared" si="19"/>
        <v>11492.5</v>
      </c>
      <c r="L84" s="27">
        <f t="shared" si="19"/>
        <v>18751.400000000001</v>
      </c>
      <c r="M84" s="27">
        <f t="shared" si="19"/>
        <v>4850</v>
      </c>
      <c r="N84" s="27">
        <f t="shared" si="19"/>
        <v>1657.4</v>
      </c>
      <c r="O84" s="27">
        <f t="shared" si="19"/>
        <v>0</v>
      </c>
      <c r="P84" s="27">
        <f t="shared" si="19"/>
        <v>0</v>
      </c>
      <c r="Q84" s="27">
        <f t="shared" si="19"/>
        <v>2472</v>
      </c>
      <c r="R84" s="27">
        <f t="shared" si="19"/>
        <v>45124.6</v>
      </c>
      <c r="S84" s="15"/>
    </row>
    <row r="85" spans="2:19" x14ac:dyDescent="0.15">
      <c r="B85" s="50"/>
      <c r="C85" s="66"/>
      <c r="D85" s="67"/>
      <c r="E85" s="67"/>
      <c r="F85" s="6" t="s">
        <v>51</v>
      </c>
      <c r="G85" s="27">
        <f>SUM(G10,G15,G20,G26,G31,G36,G41,G47,G52,G57,G62,G68,G73,G79,)</f>
        <v>0</v>
      </c>
      <c r="H85" s="27">
        <f t="shared" si="19"/>
        <v>1183</v>
      </c>
      <c r="I85" s="27">
        <f t="shared" si="19"/>
        <v>5724</v>
      </c>
      <c r="J85" s="27">
        <f t="shared" si="19"/>
        <v>8834</v>
      </c>
      <c r="K85" s="27">
        <f t="shared" si="19"/>
        <v>24084.1</v>
      </c>
      <c r="L85" s="27">
        <f t="shared" si="19"/>
        <v>47318.8</v>
      </c>
      <c r="M85" s="27">
        <f t="shared" si="19"/>
        <v>27332.9</v>
      </c>
      <c r="N85" s="27">
        <f t="shared" si="19"/>
        <v>16899</v>
      </c>
      <c r="O85" s="27">
        <f t="shared" si="19"/>
        <v>1208</v>
      </c>
      <c r="P85" s="27">
        <f t="shared" si="19"/>
        <v>0</v>
      </c>
      <c r="Q85" s="27">
        <f t="shared" si="19"/>
        <v>1423</v>
      </c>
      <c r="R85" s="27">
        <f t="shared" si="19"/>
        <v>134006.79999999999</v>
      </c>
      <c r="S85" s="15"/>
    </row>
    <row r="86" spans="2:19" x14ac:dyDescent="0.15">
      <c r="B86" s="50"/>
      <c r="C86" s="66"/>
      <c r="D86" s="67"/>
      <c r="E86" s="67"/>
      <c r="F86" s="6" t="s">
        <v>52</v>
      </c>
      <c r="G86" s="27">
        <f>SUM(G11,G16,G21,G27,G32,G37,G42,G48,G53,G58,G63,G69,G74,G80,)</f>
        <v>120</v>
      </c>
      <c r="H86" s="27">
        <f t="shared" si="19"/>
        <v>4828.8</v>
      </c>
      <c r="I86" s="27">
        <f t="shared" si="19"/>
        <v>18006.099999999999</v>
      </c>
      <c r="J86" s="27">
        <f t="shared" si="19"/>
        <v>37688.699999999997</v>
      </c>
      <c r="K86" s="27">
        <f t="shared" si="19"/>
        <v>105832.1</v>
      </c>
      <c r="L86" s="27">
        <f t="shared" si="19"/>
        <v>192895.39999999997</v>
      </c>
      <c r="M86" s="27">
        <f t="shared" si="19"/>
        <v>109092.90000000001</v>
      </c>
      <c r="N86" s="27">
        <f t="shared" si="19"/>
        <v>73618.900000000009</v>
      </c>
      <c r="O86" s="27">
        <f t="shared" si="19"/>
        <v>5248.2999999999993</v>
      </c>
      <c r="P86" s="27">
        <f t="shared" si="19"/>
        <v>103</v>
      </c>
      <c r="Q86" s="27">
        <f t="shared" si="19"/>
        <v>2498</v>
      </c>
      <c r="R86" s="27">
        <f t="shared" si="19"/>
        <v>549932.19999999995</v>
      </c>
      <c r="S86" s="15"/>
    </row>
    <row r="87" spans="2:19" x14ac:dyDescent="0.15">
      <c r="B87" s="50"/>
      <c r="C87" s="68"/>
      <c r="D87" s="69"/>
      <c r="E87" s="69"/>
      <c r="F87" s="34"/>
      <c r="G87" s="29">
        <f>SUM(G83:G86)</f>
        <v>120</v>
      </c>
      <c r="H87" s="29">
        <f t="shared" ref="H87:R87" si="20">SUM(H83:H86)</f>
        <v>6802.3</v>
      </c>
      <c r="I87" s="29">
        <f t="shared" si="20"/>
        <v>41942.399999999994</v>
      </c>
      <c r="J87" s="29">
        <f t="shared" si="20"/>
        <v>75677</v>
      </c>
      <c r="K87" s="29">
        <f t="shared" si="20"/>
        <v>207010.30000000002</v>
      </c>
      <c r="L87" s="29">
        <f t="shared" si="20"/>
        <v>352146.19999999995</v>
      </c>
      <c r="M87" s="29">
        <f t="shared" si="20"/>
        <v>176921.60000000003</v>
      </c>
      <c r="N87" s="29">
        <f t="shared" si="20"/>
        <v>92175.300000000017</v>
      </c>
      <c r="O87" s="29">
        <f t="shared" si="20"/>
        <v>6456.2999999999993</v>
      </c>
      <c r="P87" s="29">
        <f>SUM(P83:P86)</f>
        <v>103</v>
      </c>
      <c r="Q87" s="29">
        <f t="shared" si="20"/>
        <v>35060.5</v>
      </c>
      <c r="R87" s="29">
        <f t="shared" si="20"/>
        <v>994414.89999999991</v>
      </c>
      <c r="S87" s="16"/>
    </row>
    <row r="88" spans="2:19" x14ac:dyDescent="0.15">
      <c r="B88" s="50"/>
      <c r="C88" s="57" t="s">
        <v>43</v>
      </c>
      <c r="D88" s="57"/>
      <c r="E88" s="57"/>
      <c r="F88" s="57"/>
      <c r="G88" s="29">
        <f>G23</f>
        <v>0</v>
      </c>
      <c r="H88" s="29">
        <f t="shared" ref="H88:R88" si="21">H23</f>
        <v>633</v>
      </c>
      <c r="I88" s="29">
        <f t="shared" si="21"/>
        <v>9808</v>
      </c>
      <c r="J88" s="29">
        <f t="shared" si="21"/>
        <v>12055</v>
      </c>
      <c r="K88" s="29">
        <f t="shared" si="21"/>
        <v>50367</v>
      </c>
      <c r="L88" s="29">
        <f t="shared" si="21"/>
        <v>80223</v>
      </c>
      <c r="M88" s="29">
        <f t="shared" si="21"/>
        <v>40853</v>
      </c>
      <c r="N88" s="29">
        <f t="shared" si="21"/>
        <v>20320</v>
      </c>
      <c r="O88" s="29">
        <f>O23</f>
        <v>488</v>
      </c>
      <c r="P88" s="29">
        <f>P23</f>
        <v>0</v>
      </c>
      <c r="Q88" s="29">
        <f>Q23</f>
        <v>13462</v>
      </c>
      <c r="R88" s="29">
        <f t="shared" si="21"/>
        <v>228209</v>
      </c>
      <c r="S88" s="17"/>
    </row>
    <row r="89" spans="2:19" x14ac:dyDescent="0.15">
      <c r="B89" s="50"/>
      <c r="C89" s="57"/>
      <c r="D89" s="57"/>
      <c r="E89" s="57"/>
      <c r="F89" s="57"/>
      <c r="G89" s="18">
        <f>ROUND(G88/$R$88,3)</f>
        <v>0</v>
      </c>
      <c r="H89" s="18">
        <f t="shared" ref="H89:L89" si="22">ROUND(H88/$R$88,3)</f>
        <v>3.0000000000000001E-3</v>
      </c>
      <c r="I89" s="18">
        <f t="shared" si="22"/>
        <v>4.2999999999999997E-2</v>
      </c>
      <c r="J89" s="18">
        <f t="shared" si="22"/>
        <v>5.2999999999999999E-2</v>
      </c>
      <c r="K89" s="18">
        <f t="shared" si="22"/>
        <v>0.221</v>
      </c>
      <c r="L89" s="18">
        <f t="shared" si="22"/>
        <v>0.35199999999999998</v>
      </c>
      <c r="M89" s="18">
        <f t="shared" ref="M89:R89" si="23">ROUND(M88/$R$88,3)</f>
        <v>0.17899999999999999</v>
      </c>
      <c r="N89" s="18">
        <f t="shared" si="23"/>
        <v>8.8999999999999996E-2</v>
      </c>
      <c r="O89" s="18">
        <f t="shared" si="23"/>
        <v>2E-3</v>
      </c>
      <c r="P89" s="18">
        <f t="shared" si="23"/>
        <v>0</v>
      </c>
      <c r="Q89" s="18">
        <f t="shared" si="23"/>
        <v>5.8999999999999997E-2</v>
      </c>
      <c r="R89" s="18">
        <f t="shared" si="23"/>
        <v>1</v>
      </c>
      <c r="S89" s="19"/>
    </row>
    <row r="90" spans="2:19" x14ac:dyDescent="0.15">
      <c r="B90" s="50"/>
      <c r="C90" s="57" t="s">
        <v>44</v>
      </c>
      <c r="D90" s="57"/>
      <c r="E90" s="57"/>
      <c r="F90" s="57"/>
      <c r="G90" s="29">
        <f>G82</f>
        <v>120</v>
      </c>
      <c r="H90" s="29">
        <f t="shared" ref="H90:R90" si="24">H82</f>
        <v>6169.3</v>
      </c>
      <c r="I90" s="29">
        <f t="shared" si="24"/>
        <v>32134.400000000001</v>
      </c>
      <c r="J90" s="29">
        <f t="shared" si="24"/>
        <v>63622</v>
      </c>
      <c r="K90" s="29">
        <f t="shared" si="24"/>
        <v>156643.29999999999</v>
      </c>
      <c r="L90" s="29">
        <f t="shared" si="24"/>
        <v>271923.19999999995</v>
      </c>
      <c r="M90" s="29">
        <f t="shared" si="24"/>
        <v>136068.6</v>
      </c>
      <c r="N90" s="29">
        <f t="shared" si="24"/>
        <v>71855.3</v>
      </c>
      <c r="O90" s="29">
        <f t="shared" si="24"/>
        <v>5968.3</v>
      </c>
      <c r="P90" s="29">
        <f t="shared" si="24"/>
        <v>103</v>
      </c>
      <c r="Q90" s="29">
        <f t="shared" si="24"/>
        <v>21598.5</v>
      </c>
      <c r="R90" s="29">
        <f t="shared" si="24"/>
        <v>766205.9</v>
      </c>
      <c r="S90" s="17"/>
    </row>
    <row r="91" spans="2:19" x14ac:dyDescent="0.15">
      <c r="B91" s="50"/>
      <c r="C91" s="57"/>
      <c r="D91" s="57"/>
      <c r="E91" s="57"/>
      <c r="F91" s="57"/>
      <c r="G91" s="18">
        <f>ROUND(G90/$R$90,3)</f>
        <v>0</v>
      </c>
      <c r="H91" s="18">
        <f t="shared" ref="H91:L91" si="25">ROUND(H90/$R$90,3)</f>
        <v>8.0000000000000002E-3</v>
      </c>
      <c r="I91" s="18">
        <f t="shared" si="25"/>
        <v>4.2000000000000003E-2</v>
      </c>
      <c r="J91" s="18">
        <f t="shared" si="25"/>
        <v>8.3000000000000004E-2</v>
      </c>
      <c r="K91" s="18">
        <f t="shared" si="25"/>
        <v>0.20399999999999999</v>
      </c>
      <c r="L91" s="18">
        <f t="shared" si="25"/>
        <v>0.35499999999999998</v>
      </c>
      <c r="M91" s="18">
        <f t="shared" ref="M91:R91" si="26">ROUND(M90/$R$90,3)</f>
        <v>0.17799999999999999</v>
      </c>
      <c r="N91" s="18">
        <f t="shared" si="26"/>
        <v>9.4E-2</v>
      </c>
      <c r="O91" s="18">
        <f t="shared" si="26"/>
        <v>8.0000000000000002E-3</v>
      </c>
      <c r="P91" s="41">
        <f t="shared" si="26"/>
        <v>0</v>
      </c>
      <c r="Q91" s="18">
        <f t="shared" si="26"/>
        <v>2.8000000000000001E-2</v>
      </c>
      <c r="R91" s="18">
        <f t="shared" si="26"/>
        <v>1</v>
      </c>
      <c r="S91" s="19"/>
    </row>
    <row r="92" spans="2:19" x14ac:dyDescent="0.15">
      <c r="B92" s="50"/>
      <c r="C92" s="57" t="s">
        <v>45</v>
      </c>
      <c r="D92" s="57"/>
      <c r="E92" s="57"/>
      <c r="F92" s="57"/>
      <c r="G92" s="29">
        <f>SUM(G88,G90)</f>
        <v>120</v>
      </c>
      <c r="H92" s="29">
        <f t="shared" ref="H92:R92" si="27">SUM(H88,H90)</f>
        <v>6802.3</v>
      </c>
      <c r="I92" s="29">
        <f t="shared" si="27"/>
        <v>41942.400000000001</v>
      </c>
      <c r="J92" s="29">
        <f t="shared" si="27"/>
        <v>75677</v>
      </c>
      <c r="K92" s="29">
        <f t="shared" si="27"/>
        <v>207010.3</v>
      </c>
      <c r="L92" s="29">
        <f t="shared" si="27"/>
        <v>352146.19999999995</v>
      </c>
      <c r="M92" s="29">
        <f t="shared" si="27"/>
        <v>176921.60000000001</v>
      </c>
      <c r="N92" s="29">
        <f t="shared" si="27"/>
        <v>92175.3</v>
      </c>
      <c r="O92" s="29">
        <f t="shared" si="27"/>
        <v>6456.3</v>
      </c>
      <c r="P92" s="29">
        <f>SUM(P88,P90)</f>
        <v>103</v>
      </c>
      <c r="Q92" s="29">
        <f t="shared" si="27"/>
        <v>35060.5</v>
      </c>
      <c r="R92" s="29">
        <f t="shared" si="27"/>
        <v>994414.9</v>
      </c>
      <c r="S92" s="20"/>
    </row>
    <row r="93" spans="2:19" x14ac:dyDescent="0.15">
      <c r="B93" s="56"/>
      <c r="C93" s="57"/>
      <c r="D93" s="57"/>
      <c r="E93" s="57"/>
      <c r="F93" s="57"/>
      <c r="G93" s="18">
        <f>ROUND(G92/$R$92,3)</f>
        <v>0</v>
      </c>
      <c r="H93" s="18">
        <f t="shared" ref="H93:L93" si="28">ROUND(H92/$R$92,3)</f>
        <v>7.0000000000000001E-3</v>
      </c>
      <c r="I93" s="18">
        <f t="shared" si="28"/>
        <v>4.2000000000000003E-2</v>
      </c>
      <c r="J93" s="18">
        <f t="shared" si="28"/>
        <v>7.5999999999999998E-2</v>
      </c>
      <c r="K93" s="18">
        <f t="shared" si="28"/>
        <v>0.20799999999999999</v>
      </c>
      <c r="L93" s="18">
        <f t="shared" si="28"/>
        <v>0.35399999999999998</v>
      </c>
      <c r="M93" s="18">
        <f t="shared" ref="M93:R93" si="29">ROUND(M92/$R$92,3)</f>
        <v>0.17799999999999999</v>
      </c>
      <c r="N93" s="18">
        <f t="shared" si="29"/>
        <v>9.2999999999999999E-2</v>
      </c>
      <c r="O93" s="18">
        <f t="shared" si="29"/>
        <v>6.0000000000000001E-3</v>
      </c>
      <c r="P93" s="18">
        <f t="shared" si="29"/>
        <v>0</v>
      </c>
      <c r="Q93" s="18">
        <f t="shared" si="29"/>
        <v>3.5000000000000003E-2</v>
      </c>
      <c r="R93" s="18">
        <f t="shared" si="29"/>
        <v>1</v>
      </c>
      <c r="S93" s="19"/>
    </row>
    <row r="94" spans="2:19" ht="17.25" customHeight="1" x14ac:dyDescent="0.15">
      <c r="B94" s="45" t="s">
        <v>55</v>
      </c>
      <c r="C94" s="42" t="s">
        <v>64</v>
      </c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8"/>
      <c r="Q94" s="21"/>
      <c r="R94" s="21"/>
      <c r="S94" s="22"/>
    </row>
    <row r="95" spans="2:19" x14ac:dyDescent="0.15">
      <c r="B95" s="45" t="s">
        <v>56</v>
      </c>
      <c r="C95" s="42" t="s">
        <v>59</v>
      </c>
      <c r="D95" s="23"/>
      <c r="E95" s="23"/>
      <c r="F95" s="23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2"/>
    </row>
    <row r="96" spans="2:19" x14ac:dyDescent="0.15">
      <c r="B96" s="45" t="s">
        <v>57</v>
      </c>
      <c r="C96" s="43" t="s">
        <v>60</v>
      </c>
    </row>
    <row r="97" spans="2:6" hidden="1" x14ac:dyDescent="0.15">
      <c r="B97" s="24" t="s">
        <v>46</v>
      </c>
    </row>
    <row r="98" spans="2:6" x14ac:dyDescent="0.15">
      <c r="B98" s="46" t="s">
        <v>62</v>
      </c>
      <c r="C98" s="44" t="s">
        <v>63</v>
      </c>
    </row>
    <row r="105" spans="2:6" x14ac:dyDescent="0.15">
      <c r="F105" s="25"/>
    </row>
    <row r="110" spans="2:6" x14ac:dyDescent="0.15">
      <c r="F110" s="25"/>
    </row>
    <row r="115" spans="6:6" x14ac:dyDescent="0.15">
      <c r="F115" s="25"/>
    </row>
    <row r="120" spans="6:6" x14ac:dyDescent="0.15">
      <c r="F120" s="25"/>
    </row>
    <row r="125" spans="6:6" x14ac:dyDescent="0.15">
      <c r="F125" s="25"/>
    </row>
    <row r="130" spans="6:6" x14ac:dyDescent="0.15">
      <c r="F130" s="25"/>
    </row>
    <row r="135" spans="6:6" x14ac:dyDescent="0.15">
      <c r="F135" s="25"/>
    </row>
    <row r="140" spans="6:6" x14ac:dyDescent="0.15">
      <c r="F140" s="25"/>
    </row>
    <row r="145" spans="6:6" x14ac:dyDescent="0.15">
      <c r="F145" s="25"/>
    </row>
    <row r="150" spans="6:6" x14ac:dyDescent="0.15">
      <c r="F150" s="25"/>
    </row>
    <row r="155" spans="6:6" x14ac:dyDescent="0.15">
      <c r="F155" s="25"/>
    </row>
    <row r="160" spans="6:6" x14ac:dyDescent="0.15">
      <c r="F160" s="25"/>
    </row>
    <row r="165" spans="6:6" x14ac:dyDescent="0.15">
      <c r="F165" s="25"/>
    </row>
    <row r="170" spans="6:6" x14ac:dyDescent="0.15">
      <c r="F170" s="25"/>
    </row>
  </sheetData>
  <mergeCells count="56">
    <mergeCell ref="Q3:R3"/>
    <mergeCell ref="B5:B7"/>
    <mergeCell ref="C5:C7"/>
    <mergeCell ref="D5:D7"/>
    <mergeCell ref="E5:E7"/>
    <mergeCell ref="F5:F7"/>
    <mergeCell ref="G5:Q5"/>
    <mergeCell ref="R5:R7"/>
    <mergeCell ref="P6:P7"/>
    <mergeCell ref="Q6:Q7"/>
    <mergeCell ref="S5:S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B8:B65"/>
    <mergeCell ref="C8:C23"/>
    <mergeCell ref="D8:D22"/>
    <mergeCell ref="E8:E12"/>
    <mergeCell ref="E13:E17"/>
    <mergeCell ref="E18:E22"/>
    <mergeCell ref="D23:F23"/>
    <mergeCell ref="C24:C65"/>
    <mergeCell ref="D24:D44"/>
    <mergeCell ref="E24:E28"/>
    <mergeCell ref="E29:E33"/>
    <mergeCell ref="E34:E38"/>
    <mergeCell ref="E39:E43"/>
    <mergeCell ref="E44:F44"/>
    <mergeCell ref="D45:D49"/>
    <mergeCell ref="E45:E48"/>
    <mergeCell ref="B66:B93"/>
    <mergeCell ref="C66:C82"/>
    <mergeCell ref="D66:D76"/>
    <mergeCell ref="E66:E70"/>
    <mergeCell ref="E71:E75"/>
    <mergeCell ref="C88:F89"/>
    <mergeCell ref="C90:F91"/>
    <mergeCell ref="C92:F93"/>
    <mergeCell ref="E76:F76"/>
    <mergeCell ref="D77:D81"/>
    <mergeCell ref="E77:E80"/>
    <mergeCell ref="E81:F81"/>
    <mergeCell ref="D82:F82"/>
    <mergeCell ref="C83:E87"/>
    <mergeCell ref="E49:F49"/>
    <mergeCell ref="D50:D65"/>
    <mergeCell ref="E50:E54"/>
    <mergeCell ref="E55:E59"/>
    <mergeCell ref="E60:E64"/>
    <mergeCell ref="E65:F65"/>
  </mergeCells>
  <phoneticPr fontId="3"/>
  <pageMargins left="0.35433070866141736" right="0.11811023622047245" top="0.6692913385826772" bottom="0" header="0.43307086614173229" footer="0.31496062992125984"/>
  <pageSetup paperSize="9" scale="65" orientation="portrait" r:id="rId1"/>
  <headerFooter>
    <oddHeader>&amp;L&amp;16平成29年産甘味資源作物交付金</oddHeader>
  </headerFooter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鹿⑤29</vt:lpstr>
      <vt:lpstr>鹿⑤29!Print_Titles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川口</cp:lastModifiedBy>
  <cp:lastPrinted>2018-11-07T08:05:43Z</cp:lastPrinted>
  <dcterms:created xsi:type="dcterms:W3CDTF">2008-10-08T04:56:27Z</dcterms:created>
  <dcterms:modified xsi:type="dcterms:W3CDTF">2018-11-22T07:39:51Z</dcterms:modified>
</cp:coreProperties>
</file>